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" yWindow="65524" windowWidth="15636" windowHeight="11796" activeTab="1"/>
  </bookViews>
  <sheets>
    <sheet name="REVENU FISCAL + nb parts" sheetId="1" r:id="rId1"/>
    <sheet name="BAREME FAMILIAL" sheetId="2" r:id="rId2"/>
    <sheet name="Feuil1" sheetId="3" r:id="rId3"/>
  </sheets>
  <definedNames>
    <definedName name="_xlnm.Print_Area" localSheetId="1">'BAREME FAMILIAL'!$A$1:$S$47</definedName>
    <definedName name="_xlnm.Print_Area" localSheetId="0">'REVENU FISCAL + nb parts'!$A$1:$S$47</definedName>
  </definedNames>
  <calcPr fullCalcOnLoad="1"/>
</workbook>
</file>

<file path=xl/sharedStrings.xml><?xml version="1.0" encoding="utf-8"?>
<sst xmlns="http://schemas.openxmlformats.org/spreadsheetml/2006/main" count="111" uniqueCount="51">
  <si>
    <t>Revenu fiscal de référence (ligne 25)</t>
  </si>
  <si>
    <t>Nombre de part fiscal</t>
  </si>
  <si>
    <t xml:space="preserve">Tarifs familles St Cloud </t>
  </si>
  <si>
    <t>Golf</t>
  </si>
  <si>
    <t>Poney</t>
  </si>
  <si>
    <t>Danse</t>
  </si>
  <si>
    <t>Multisports 3h15</t>
  </si>
  <si>
    <t>Éveil Sportif</t>
  </si>
  <si>
    <t>Jeux de raquettes</t>
  </si>
  <si>
    <t>Bébé dans l'eau</t>
  </si>
  <si>
    <t>Jardin aquatique</t>
  </si>
  <si>
    <t>École de Natation 45m</t>
  </si>
  <si>
    <t>École de Natation 1h</t>
  </si>
  <si>
    <t>Cours Particuliers 1 élève</t>
  </si>
  <si>
    <t>Cours Particuliers 2 ou 3 élèves</t>
  </si>
  <si>
    <t>Stage Terrestre</t>
  </si>
  <si>
    <t>Stage natation</t>
  </si>
  <si>
    <t>Tarif payé par la famille</t>
  </si>
  <si>
    <t>Cours Particuliers 2 élèves</t>
  </si>
  <si>
    <t xml:space="preserve">Taux d’effort </t>
  </si>
  <si>
    <t>Tarif minimum</t>
  </si>
  <si>
    <t>Tarif maximum</t>
  </si>
  <si>
    <t>Tarif réel activité avant bornage</t>
  </si>
  <si>
    <t>VTT</t>
  </si>
  <si>
    <t>A COMPLETER</t>
  </si>
  <si>
    <t>RESULTAT QUE VOUS OBTENEZ</t>
  </si>
  <si>
    <t>TARIF A PAYER POUR L'ACTIVITE CHOISIE</t>
  </si>
  <si>
    <t>votre Bareme Familial</t>
  </si>
  <si>
    <t>SIMULATEUR TAUX D’EFFORT ET TARIF A PAYER PAR ACTIVITE</t>
  </si>
  <si>
    <t>Notice d'utilisation du simulateur:</t>
  </si>
  <si>
    <t>en deuxième</t>
  </si>
  <si>
    <t>je renseigne mon nombre de part dans la seconde case jaune</t>
  </si>
  <si>
    <t>en troisième</t>
  </si>
  <si>
    <t>j'obtiens mon barème familial dans la case orange</t>
  </si>
  <si>
    <t>en quatrième</t>
  </si>
  <si>
    <t>sauf en cas de jour férié)</t>
  </si>
  <si>
    <t xml:space="preserve">Le tarif est à l'année, sauf pour les stages où il est journalier (un stage dure 5 jours </t>
  </si>
  <si>
    <t>je renseigne mon revenu fiscal de référence dans la case jaune</t>
  </si>
  <si>
    <t>j'ai la tarification pour chaque activité de l'Ecole des Sports (cases entourées de rouge)</t>
  </si>
  <si>
    <t>ECOLE DES SPORTS</t>
  </si>
  <si>
    <t>en premier</t>
  </si>
  <si>
    <t>Stage Terrestre et aquatique
(par jour)</t>
  </si>
  <si>
    <t>République française</t>
  </si>
  <si>
    <t>Ville de Saint-Cloud</t>
  </si>
  <si>
    <t>Pôle Sportif</t>
  </si>
  <si>
    <t>Roller / Hockey</t>
  </si>
  <si>
    <t xml:space="preserve"> inscription en janvier: 60% du tarif annuel</t>
  </si>
  <si>
    <t>Multisports ABC ou            Capoeira</t>
  </si>
  <si>
    <t>Multisports ABC ou             Capoeira</t>
  </si>
  <si>
    <t>je renseigne mon barème familial dans la case orange</t>
  </si>
  <si>
    <t>Le tarif est à l'année, sauf pour les stages où il est journalier (5 jours sauf en cas de jour férié)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</si>
</sst>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\ &quot;€&quot;"/>
  </numFmts>
  <fonts count="72">
    <font>
      <sz val="10"/>
      <name val="ITCFranklinGothic LT Book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ITCFranklinGothic LT Book"/>
      <family val="5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name val="ITCFranklinGothic LT Book"/>
      <family val="5"/>
    </font>
    <font>
      <b/>
      <sz val="11"/>
      <name val="Arial"/>
      <family val="2"/>
    </font>
    <font>
      <sz val="11"/>
      <name val="ITCFranklinGothic LT Book"/>
      <family val="5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ITCFranklinGothic LT Book"/>
      <family val="0"/>
    </font>
    <font>
      <u val="single"/>
      <sz val="10"/>
      <color indexed="20"/>
      <name val="ITCFranklinGothic LT Book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ITCFranklinGothic LT Book"/>
      <family val="0"/>
    </font>
    <font>
      <u val="single"/>
      <sz val="10"/>
      <color theme="11"/>
      <name val="ITCFranklinGothic LT Book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294884"/>
      <name val="Arial"/>
      <family val="2"/>
    </font>
    <font>
      <sz val="10"/>
      <color rgb="FF294884"/>
      <name val="Arial"/>
      <family val="2"/>
    </font>
    <font>
      <sz val="14"/>
      <color theme="3"/>
      <name val="Arial"/>
      <family val="2"/>
    </font>
    <font>
      <b/>
      <sz val="18"/>
      <color theme="3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7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 diagonalUp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10"/>
      </diagonal>
    </border>
    <border diagonalUp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thick">
        <color indexed="10"/>
      </diagonal>
    </border>
    <border diagonalUp="1">
      <left style="thin"/>
      <right style="thin"/>
      <top style="thin"/>
      <bottom style="medium">
        <color indexed="10"/>
      </bottom>
      <diagonal style="thick">
        <color rgb="FFFF0000"/>
      </diagonal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>
        <color theme="0"/>
      </top>
      <bottom style="thin"/>
    </border>
    <border>
      <left style="thin"/>
      <right style="medium">
        <color indexed="10"/>
      </right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thin"/>
      <top style="medium"/>
      <bottom style="thin"/>
      <diagonal style="thick">
        <color rgb="FFFF0000"/>
      </diagonal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ck">
        <color rgb="FFFF0000"/>
      </diagonal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 horizontal="left" indent="5"/>
    </xf>
    <xf numFmtId="0" fontId="7" fillId="0" borderId="0" xfId="0" applyFont="1" applyAlignment="1" applyProtection="1">
      <alignment horizontal="left" vertical="top" wrapText="1" indent="5"/>
      <protection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5" fillId="33" borderId="11" xfId="0" applyFont="1" applyFill="1" applyBorder="1" applyAlignment="1" applyProtection="1">
      <alignment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9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165" fontId="6" fillId="0" borderId="13" xfId="0" applyNumberFormat="1" applyFont="1" applyFill="1" applyBorder="1" applyAlignment="1" applyProtection="1">
      <alignment horizontal="center" vertical="center" wrapText="1"/>
      <protection/>
    </xf>
    <xf numFmtId="165" fontId="6" fillId="0" borderId="14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 hidden="1"/>
    </xf>
    <xf numFmtId="165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horizontal="left" indent="1"/>
    </xf>
    <xf numFmtId="0" fontId="0" fillId="35" borderId="0" xfId="0" applyFill="1" applyBorder="1" applyAlignment="1">
      <alignment/>
    </xf>
    <xf numFmtId="165" fontId="6" fillId="2" borderId="13" xfId="0" applyNumberFormat="1" applyFont="1" applyFill="1" applyBorder="1" applyAlignment="1" applyProtection="1">
      <alignment horizontal="center" vertical="center" wrapText="1"/>
      <protection/>
    </xf>
    <xf numFmtId="165" fontId="6" fillId="2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 horizontal="left" vertical="center" indent="5"/>
    </xf>
    <xf numFmtId="0" fontId="64" fillId="0" borderId="0" xfId="0" applyFont="1" applyAlignment="1">
      <alignment horizontal="left" vertical="top" indent="5"/>
    </xf>
    <xf numFmtId="0" fontId="63" fillId="0" borderId="0" xfId="0" applyFont="1" applyAlignment="1">
      <alignment horizontal="left" vertical="top" indent="5"/>
    </xf>
    <xf numFmtId="0" fontId="65" fillId="0" borderId="0" xfId="0" applyFont="1" applyAlignment="1" applyProtection="1">
      <alignment horizontal="left" vertical="top"/>
      <protection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left" inden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6" fillId="0" borderId="0" xfId="0" applyFont="1" applyAlignment="1" applyProtection="1">
      <alignment horizontal="left" vertical="center" indent="11"/>
      <protection/>
    </xf>
    <xf numFmtId="0" fontId="4" fillId="0" borderId="0" xfId="0" applyFont="1" applyBorder="1" applyAlignment="1">
      <alignment/>
    </xf>
    <xf numFmtId="16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left" vertical="center" wrapText="1" indent="7"/>
      <protection hidden="1"/>
    </xf>
    <xf numFmtId="165" fontId="6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19" borderId="12" xfId="0" applyFont="1" applyFill="1" applyBorder="1" applyAlignment="1" applyProtection="1">
      <alignment horizontal="center" vertical="center" wrapText="1"/>
      <protection/>
    </xf>
    <xf numFmtId="165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19" borderId="21" xfId="0" applyFont="1" applyFill="1" applyBorder="1" applyAlignment="1" applyProtection="1">
      <alignment horizontal="center" vertical="center" wrapText="1"/>
      <protection/>
    </xf>
    <xf numFmtId="164" fontId="6" fillId="36" borderId="11" xfId="0" applyNumberFormat="1" applyFont="1" applyFill="1" applyBorder="1" applyAlignment="1" applyProtection="1">
      <alignment vertical="center" wrapText="1"/>
      <protection/>
    </xf>
    <xf numFmtId="164" fontId="5" fillId="36" borderId="22" xfId="0" applyNumberFormat="1" applyFont="1" applyFill="1" applyBorder="1" applyAlignment="1" applyProtection="1">
      <alignment vertical="center" wrapText="1"/>
      <protection locked="0"/>
    </xf>
    <xf numFmtId="0" fontId="43" fillId="36" borderId="23" xfId="0" applyFont="1" applyFill="1" applyBorder="1" applyAlignment="1" applyProtection="1">
      <alignment horizontal="center" vertical="center"/>
      <protection locked="0"/>
    </xf>
    <xf numFmtId="0" fontId="67" fillId="37" borderId="11" xfId="0" applyFont="1" applyFill="1" applyBorder="1" applyAlignment="1" applyProtection="1">
      <alignment vertical="center" wrapText="1"/>
      <protection/>
    </xf>
    <xf numFmtId="0" fontId="67" fillId="37" borderId="24" xfId="0" applyFont="1" applyFill="1" applyBorder="1" applyAlignment="1" applyProtection="1">
      <alignment vertical="center" wrapText="1"/>
      <protection/>
    </xf>
    <xf numFmtId="0" fontId="67" fillId="37" borderId="25" xfId="0" applyFont="1" applyFill="1" applyBorder="1" applyAlignment="1" applyProtection="1">
      <alignment vertical="center" wrapText="1"/>
      <protection/>
    </xf>
    <xf numFmtId="0" fontId="68" fillId="37" borderId="12" xfId="0" applyFont="1" applyFill="1" applyBorder="1" applyAlignment="1" applyProtection="1">
      <alignment vertical="center" wrapText="1"/>
      <protection/>
    </xf>
    <xf numFmtId="0" fontId="67" fillId="37" borderId="26" xfId="0" applyFont="1" applyFill="1" applyBorder="1" applyAlignment="1" applyProtection="1">
      <alignment vertical="center" wrapText="1"/>
      <protection/>
    </xf>
    <xf numFmtId="9" fontId="69" fillId="37" borderId="27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38" borderId="28" xfId="0" applyFont="1" applyFill="1" applyBorder="1" applyAlignment="1" applyProtection="1">
      <alignment horizontal="left" vertical="center"/>
      <protection hidden="1"/>
    </xf>
    <xf numFmtId="0" fontId="12" fillId="0" borderId="29" xfId="0" applyFont="1" applyBorder="1" applyAlignment="1">
      <alignment horizontal="left" indent="1"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12" fillId="0" borderId="31" xfId="0" applyFont="1" applyBorder="1" applyAlignment="1">
      <alignment/>
    </xf>
    <xf numFmtId="0" fontId="4" fillId="0" borderId="32" xfId="0" applyFont="1" applyBorder="1" applyAlignment="1" applyProtection="1">
      <alignment/>
      <protection/>
    </xf>
    <xf numFmtId="0" fontId="13" fillId="39" borderId="31" xfId="0" applyFont="1" applyFill="1" applyBorder="1" applyAlignment="1">
      <alignment/>
    </xf>
    <xf numFmtId="0" fontId="4" fillId="0" borderId="31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12" fillId="0" borderId="34" xfId="0" applyFont="1" applyBorder="1" applyAlignment="1">
      <alignment horizontal="left" indent="1"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68" fillId="37" borderId="0" xfId="0" applyFont="1" applyFill="1" applyAlignment="1" applyProtection="1">
      <alignment horizontal="center" vertical="center"/>
      <protection/>
    </xf>
    <xf numFmtId="0" fontId="68" fillId="37" borderId="34" xfId="0" applyFont="1" applyFill="1" applyBorder="1" applyAlignment="1" applyProtection="1">
      <alignment horizontal="center" vertical="center"/>
      <protection/>
    </xf>
    <xf numFmtId="0" fontId="6" fillId="38" borderId="28" xfId="0" applyFont="1" applyFill="1" applyBorder="1" applyAlignment="1" applyProtection="1">
      <alignment horizontal="left" vertical="center"/>
      <protection hidden="1"/>
    </xf>
    <xf numFmtId="0" fontId="14" fillId="39" borderId="31" xfId="0" applyFont="1" applyFill="1" applyBorder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4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>
      <alignment/>
    </xf>
    <xf numFmtId="0" fontId="70" fillId="40" borderId="0" xfId="0" applyFont="1" applyFill="1" applyBorder="1" applyAlignment="1" applyProtection="1">
      <alignment horizontal="left" indent="2"/>
      <protection/>
    </xf>
    <xf numFmtId="0" fontId="71" fillId="40" borderId="0" xfId="0" applyFont="1" applyFill="1" applyBorder="1" applyAlignment="1" applyProtection="1">
      <alignment vertical="center" wrapText="1"/>
      <protection/>
    </xf>
    <xf numFmtId="0" fontId="2" fillId="40" borderId="0" xfId="0" applyFont="1" applyFill="1" applyBorder="1" applyAlignment="1" applyProtection="1">
      <alignment vertical="center" wrapText="1"/>
      <protection/>
    </xf>
    <xf numFmtId="0" fontId="68" fillId="40" borderId="29" xfId="0" applyFont="1" applyFill="1" applyBorder="1" applyAlignment="1" applyProtection="1">
      <alignment vertical="center"/>
      <protection/>
    </xf>
    <xf numFmtId="0" fontId="12" fillId="0" borderId="29" xfId="0" applyFont="1" applyBorder="1" applyAlignment="1">
      <alignment/>
    </xf>
    <xf numFmtId="0" fontId="0" fillId="0" borderId="32" xfId="0" applyBorder="1" applyAlignment="1">
      <alignment/>
    </xf>
    <xf numFmtId="0" fontId="10" fillId="38" borderId="31" xfId="0" applyFont="1" applyFill="1" applyBorder="1" applyAlignment="1" applyProtection="1">
      <alignment vertical="center"/>
      <protection hidden="1"/>
    </xf>
    <xf numFmtId="0" fontId="13" fillId="41" borderId="31" xfId="0" applyFont="1" applyFill="1" applyBorder="1" applyAlignment="1">
      <alignment/>
    </xf>
    <xf numFmtId="0" fontId="0" fillId="0" borderId="33" xfId="0" applyBorder="1" applyAlignment="1">
      <alignment/>
    </xf>
    <xf numFmtId="0" fontId="12" fillId="0" borderId="35" xfId="0" applyFont="1" applyBorder="1" applyAlignment="1">
      <alignment horizontal="left" indent="1"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8" fillId="37" borderId="37" xfId="0" applyFont="1" applyFill="1" applyBorder="1" applyAlignment="1" applyProtection="1">
      <alignment vertical="center" wrapText="1"/>
      <protection/>
    </xf>
    <xf numFmtId="0" fontId="6" fillId="19" borderId="38" xfId="0" applyFont="1" applyFill="1" applyBorder="1" applyAlignment="1" applyProtection="1">
      <alignment horizontal="center" vertical="center" wrapText="1"/>
      <protection/>
    </xf>
    <xf numFmtId="0" fontId="6" fillId="19" borderId="39" xfId="0" applyFont="1" applyFill="1" applyBorder="1" applyAlignment="1" applyProtection="1">
      <alignment horizontal="center" vertical="center" wrapText="1"/>
      <protection/>
    </xf>
    <xf numFmtId="0" fontId="6" fillId="19" borderId="40" xfId="0" applyFont="1" applyFill="1" applyBorder="1" applyAlignment="1" applyProtection="1">
      <alignment horizontal="center" vertical="center" wrapText="1"/>
      <protection/>
    </xf>
    <xf numFmtId="0" fontId="67" fillId="37" borderId="41" xfId="0" applyFont="1" applyFill="1" applyBorder="1" applyAlignment="1" applyProtection="1">
      <alignment vertical="center" wrapText="1"/>
      <protection/>
    </xf>
    <xf numFmtId="165" fontId="6" fillId="0" borderId="42" xfId="0" applyNumberFormat="1" applyFont="1" applyFill="1" applyBorder="1" applyAlignment="1" applyProtection="1">
      <alignment horizontal="center" vertical="center" wrapText="1"/>
      <protection/>
    </xf>
    <xf numFmtId="165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7" fillId="37" borderId="37" xfId="0" applyFont="1" applyFill="1" applyBorder="1" applyAlignment="1" applyProtection="1">
      <alignment vertical="center" wrapText="1"/>
      <protection/>
    </xf>
    <xf numFmtId="164" fontId="6" fillId="36" borderId="40" xfId="0" applyNumberFormat="1" applyFont="1" applyFill="1" applyBorder="1" applyAlignment="1" applyProtection="1">
      <alignment vertical="center" wrapText="1"/>
      <protection locked="0"/>
    </xf>
    <xf numFmtId="0" fontId="6" fillId="36" borderId="44" xfId="0" applyFont="1" applyFill="1" applyBorder="1" applyAlignment="1" applyProtection="1">
      <alignment horizontal="center" vertical="center"/>
      <protection locked="0"/>
    </xf>
    <xf numFmtId="0" fontId="67" fillId="37" borderId="45" xfId="0" applyFont="1" applyFill="1" applyBorder="1" applyAlignment="1" applyProtection="1">
      <alignment vertical="center" wrapText="1"/>
      <protection/>
    </xf>
    <xf numFmtId="164" fontId="10" fillId="36" borderId="46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238125</xdr:rowOff>
    </xdr:from>
    <xdr:to>
      <xdr:col>0</xdr:col>
      <xdr:colOff>1085850</xdr:colOff>
      <xdr:row>4</xdr:row>
      <xdr:rowOff>619125</xdr:rowOff>
    </xdr:to>
    <xdr:sp>
      <xdr:nvSpPr>
        <xdr:cNvPr id="1" name="AutoShape 2"/>
        <xdr:cNvSpPr>
          <a:spLocks/>
        </xdr:cNvSpPr>
      </xdr:nvSpPr>
      <xdr:spPr>
        <a:xfrm>
          <a:off x="257175" y="1733550"/>
          <a:ext cx="828675" cy="390525"/>
        </a:xfrm>
        <a:prstGeom prst="rightArrow">
          <a:avLst>
            <a:gd name="adj" fmla="val 35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619125</xdr:colOff>
      <xdr:row>4</xdr:row>
      <xdr:rowOff>276225</xdr:rowOff>
    </xdr:from>
    <xdr:ext cx="333375" cy="333375"/>
    <xdr:sp>
      <xdr:nvSpPr>
        <xdr:cNvPr id="2" name="ZoneTexte 1"/>
        <xdr:cNvSpPr txBox="1">
          <a:spLocks noChangeArrowheads="1"/>
        </xdr:cNvSpPr>
      </xdr:nvSpPr>
      <xdr:spPr>
        <a:xfrm>
          <a:off x="619125" y="17716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twoCellAnchor>
    <xdr:from>
      <xdr:col>0</xdr:col>
      <xdr:colOff>247650</xdr:colOff>
      <xdr:row>5</xdr:row>
      <xdr:rowOff>152400</xdr:rowOff>
    </xdr:from>
    <xdr:to>
      <xdr:col>0</xdr:col>
      <xdr:colOff>1066800</xdr:colOff>
      <xdr:row>6</xdr:row>
      <xdr:rowOff>19050</xdr:rowOff>
    </xdr:to>
    <xdr:sp>
      <xdr:nvSpPr>
        <xdr:cNvPr id="3" name="AutoShape 2"/>
        <xdr:cNvSpPr>
          <a:spLocks/>
        </xdr:cNvSpPr>
      </xdr:nvSpPr>
      <xdr:spPr>
        <a:xfrm>
          <a:off x="247650" y="2324100"/>
          <a:ext cx="819150" cy="381000"/>
        </a:xfrm>
        <a:prstGeom prst="rightArrow">
          <a:avLst>
            <a:gd name="adj" fmla="val 41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361950</xdr:colOff>
      <xdr:row>5</xdr:row>
      <xdr:rowOff>180975</xdr:rowOff>
    </xdr:from>
    <xdr:ext cx="723900" cy="333375"/>
    <xdr:sp>
      <xdr:nvSpPr>
        <xdr:cNvPr id="4" name="ZoneTexte 8"/>
        <xdr:cNvSpPr txBox="1">
          <a:spLocks noChangeArrowheads="1"/>
        </xdr:cNvSpPr>
      </xdr:nvSpPr>
      <xdr:spPr>
        <a:xfrm>
          <a:off x="361950" y="23526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</a:p>
      </xdr:txBody>
    </xdr:sp>
    <xdr:clientData/>
  </xdr:oneCellAnchor>
  <xdr:oneCellAnchor>
    <xdr:from>
      <xdr:col>0</xdr:col>
      <xdr:colOff>342900</xdr:colOff>
      <xdr:row>17</xdr:row>
      <xdr:rowOff>19050</xdr:rowOff>
    </xdr:from>
    <xdr:ext cx="647700" cy="333375"/>
    <xdr:sp>
      <xdr:nvSpPr>
        <xdr:cNvPr id="5" name="ZoneTexte 9"/>
        <xdr:cNvSpPr txBox="1">
          <a:spLocks noChangeArrowheads="1"/>
        </xdr:cNvSpPr>
      </xdr:nvSpPr>
      <xdr:spPr>
        <a:xfrm>
          <a:off x="342900" y="5695950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</a:t>
          </a:r>
        </a:p>
      </xdr:txBody>
    </xdr:sp>
    <xdr:clientData/>
  </xdr:oneCellAnchor>
  <xdr:twoCellAnchor>
    <xdr:from>
      <xdr:col>0</xdr:col>
      <xdr:colOff>361950</xdr:colOff>
      <xdr:row>17</xdr:row>
      <xdr:rowOff>19050</xdr:rowOff>
    </xdr:from>
    <xdr:to>
      <xdr:col>0</xdr:col>
      <xdr:colOff>1000125</xdr:colOff>
      <xdr:row>17</xdr:row>
      <xdr:rowOff>342900</xdr:rowOff>
    </xdr:to>
    <xdr:sp>
      <xdr:nvSpPr>
        <xdr:cNvPr id="6" name="AutoShape 2"/>
        <xdr:cNvSpPr>
          <a:spLocks/>
        </xdr:cNvSpPr>
      </xdr:nvSpPr>
      <xdr:spPr>
        <a:xfrm>
          <a:off x="361950" y="5695950"/>
          <a:ext cx="638175" cy="323850"/>
        </a:xfrm>
        <a:prstGeom prst="right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723900" cy="333375"/>
    <xdr:sp>
      <xdr:nvSpPr>
        <xdr:cNvPr id="7" name="ZoneTexte 12"/>
        <xdr:cNvSpPr txBox="1">
          <a:spLocks noChangeArrowheads="1"/>
        </xdr:cNvSpPr>
      </xdr:nvSpPr>
      <xdr:spPr>
        <a:xfrm>
          <a:off x="295275" y="5705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twoCellAnchor>
    <xdr:from>
      <xdr:col>7</xdr:col>
      <xdr:colOff>133350</xdr:colOff>
      <xdr:row>4</xdr:row>
      <xdr:rowOff>142875</xdr:rowOff>
    </xdr:from>
    <xdr:to>
      <xdr:col>8</xdr:col>
      <xdr:colOff>9525</xdr:colOff>
      <xdr:row>4</xdr:row>
      <xdr:rowOff>466725</xdr:rowOff>
    </xdr:to>
    <xdr:sp>
      <xdr:nvSpPr>
        <xdr:cNvPr id="8" name="AutoShape 2"/>
        <xdr:cNvSpPr>
          <a:spLocks/>
        </xdr:cNvSpPr>
      </xdr:nvSpPr>
      <xdr:spPr>
        <a:xfrm rot="10800000">
          <a:off x="7820025" y="1638300"/>
          <a:ext cx="923925" cy="323850"/>
        </a:xfrm>
        <a:prstGeom prst="rightArrow">
          <a:avLst>
            <a:gd name="adj" fmla="val 5333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7</xdr:col>
      <xdr:colOff>123825</xdr:colOff>
      <xdr:row>4</xdr:row>
      <xdr:rowOff>152400</xdr:rowOff>
    </xdr:from>
    <xdr:ext cx="476250" cy="323850"/>
    <xdr:sp>
      <xdr:nvSpPr>
        <xdr:cNvPr id="9" name="ZoneTexte 17"/>
        <xdr:cNvSpPr txBox="1">
          <a:spLocks noChangeArrowheads="1"/>
        </xdr:cNvSpPr>
      </xdr:nvSpPr>
      <xdr:spPr>
        <a:xfrm>
          <a:off x="7810500" y="1647825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3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38100</xdr:rowOff>
    </xdr:from>
    <xdr:to>
      <xdr:col>0</xdr:col>
      <xdr:colOff>723900</xdr:colOff>
      <xdr:row>3</xdr:row>
      <xdr:rowOff>142875</xdr:rowOff>
    </xdr:to>
    <xdr:pic>
      <xdr:nvPicPr>
        <xdr:cNvPr id="10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152400</xdr:rowOff>
    </xdr:from>
    <xdr:to>
      <xdr:col>3</xdr:col>
      <xdr:colOff>990600</xdr:colOff>
      <xdr:row>4</xdr:row>
      <xdr:rowOff>533400</xdr:rowOff>
    </xdr:to>
    <xdr:sp>
      <xdr:nvSpPr>
        <xdr:cNvPr id="1" name="AutoShape 2"/>
        <xdr:cNvSpPr>
          <a:spLocks/>
        </xdr:cNvSpPr>
      </xdr:nvSpPr>
      <xdr:spPr>
        <a:xfrm>
          <a:off x="3762375" y="1647825"/>
          <a:ext cx="838200" cy="381000"/>
        </a:xfrm>
        <a:prstGeom prst="rightArrow">
          <a:avLst>
            <a:gd name="adj" fmla="val 445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3</xdr:col>
      <xdr:colOff>523875</xdr:colOff>
      <xdr:row>4</xdr:row>
      <xdr:rowOff>180975</xdr:rowOff>
    </xdr:from>
    <xdr:ext cx="323850" cy="323850"/>
    <xdr:sp>
      <xdr:nvSpPr>
        <xdr:cNvPr id="2" name="ZoneTexte 2"/>
        <xdr:cNvSpPr txBox="1">
          <a:spLocks noChangeArrowheads="1"/>
        </xdr:cNvSpPr>
      </xdr:nvSpPr>
      <xdr:spPr>
        <a:xfrm>
          <a:off x="4124325" y="1676400"/>
          <a:ext cx="323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0</xdr:col>
      <xdr:colOff>342900</xdr:colOff>
      <xdr:row>17</xdr:row>
      <xdr:rowOff>19050</xdr:rowOff>
    </xdr:from>
    <xdr:ext cx="647700" cy="333375"/>
    <xdr:sp>
      <xdr:nvSpPr>
        <xdr:cNvPr id="3" name="ZoneTexte 5"/>
        <xdr:cNvSpPr txBox="1">
          <a:spLocks noChangeArrowheads="1"/>
        </xdr:cNvSpPr>
      </xdr:nvSpPr>
      <xdr:spPr>
        <a:xfrm>
          <a:off x="342900" y="6105525"/>
          <a:ext cx="647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 </a:t>
          </a:r>
        </a:p>
      </xdr:txBody>
    </xdr:sp>
    <xdr:clientData/>
  </xdr:oneCellAnchor>
  <xdr:twoCellAnchor>
    <xdr:from>
      <xdr:col>0</xdr:col>
      <xdr:colOff>361950</xdr:colOff>
      <xdr:row>17</xdr:row>
      <xdr:rowOff>19050</xdr:rowOff>
    </xdr:from>
    <xdr:to>
      <xdr:col>0</xdr:col>
      <xdr:colOff>1000125</xdr:colOff>
      <xdr:row>17</xdr:row>
      <xdr:rowOff>342900</xdr:rowOff>
    </xdr:to>
    <xdr:sp>
      <xdr:nvSpPr>
        <xdr:cNvPr id="4" name="AutoShape 2"/>
        <xdr:cNvSpPr>
          <a:spLocks/>
        </xdr:cNvSpPr>
      </xdr:nvSpPr>
      <xdr:spPr>
        <a:xfrm>
          <a:off x="361950" y="6105525"/>
          <a:ext cx="638175" cy="323850"/>
        </a:xfrm>
        <a:prstGeom prst="rightArrow">
          <a:avLst>
            <a:gd name="adj" fmla="val -57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oneCellAnchor>
    <xdr:from>
      <xdr:col>0</xdr:col>
      <xdr:colOff>295275</xdr:colOff>
      <xdr:row>17</xdr:row>
      <xdr:rowOff>28575</xdr:rowOff>
    </xdr:from>
    <xdr:ext cx="723900" cy="333375"/>
    <xdr:sp>
      <xdr:nvSpPr>
        <xdr:cNvPr id="5" name="ZoneTexte 7"/>
        <xdr:cNvSpPr txBox="1">
          <a:spLocks noChangeArrowheads="1"/>
        </xdr:cNvSpPr>
      </xdr:nvSpPr>
      <xdr:spPr>
        <a:xfrm>
          <a:off x="295275" y="61150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38100</xdr:rowOff>
    </xdr:from>
    <xdr:to>
      <xdr:col>0</xdr:col>
      <xdr:colOff>723900</xdr:colOff>
      <xdr:row>3</xdr:row>
      <xdr:rowOff>142875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85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80" zoomScaleNormal="80" zoomScalePageLayoutView="0" workbookViewId="0" topLeftCell="A13">
      <selection activeCell="K10" sqref="K10"/>
    </sheetView>
  </sheetViews>
  <sheetFormatPr defaultColWidth="11.00390625" defaultRowHeight="12.75"/>
  <cols>
    <col min="1" max="1" width="15.375" style="0" customWidth="1"/>
    <col min="2" max="2" width="16.75390625" style="0" customWidth="1"/>
    <col min="3" max="16" width="13.75390625" style="0" customWidth="1"/>
    <col min="17" max="17" width="10.00390625" style="0" hidden="1" customWidth="1"/>
    <col min="18" max="18" width="3.50390625" style="0" customWidth="1"/>
  </cols>
  <sheetData>
    <row r="1" spans="4:19" ht="34.5" customHeight="1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7"/>
    </row>
    <row r="2" spans="1:19" ht="18" customHeight="1">
      <c r="A2" s="31" t="s">
        <v>42</v>
      </c>
      <c r="B2" s="8"/>
      <c r="C2" s="46" t="s">
        <v>39</v>
      </c>
      <c r="E2" s="6"/>
      <c r="F2" s="6"/>
      <c r="G2" s="6"/>
      <c r="H2" s="6"/>
      <c r="I2" s="6"/>
      <c r="J2" s="3"/>
      <c r="K2" s="3"/>
      <c r="L2" s="3"/>
      <c r="M2" s="3"/>
      <c r="N2" s="3"/>
      <c r="O2" s="6"/>
      <c r="P2" s="6"/>
      <c r="Q2" s="6"/>
      <c r="S2" s="7"/>
    </row>
    <row r="3" spans="1:19" ht="16.5" customHeight="1">
      <c r="A3" s="32" t="s">
        <v>43</v>
      </c>
      <c r="B3" s="8"/>
      <c r="C3" s="34" t="s">
        <v>28</v>
      </c>
      <c r="E3" s="6"/>
      <c r="F3" s="6"/>
      <c r="G3" s="6"/>
      <c r="H3" s="6"/>
      <c r="I3" s="6"/>
      <c r="J3" s="3"/>
      <c r="K3" s="3"/>
      <c r="L3" s="3"/>
      <c r="M3" s="3"/>
      <c r="N3" s="3"/>
      <c r="O3" s="6"/>
      <c r="P3" s="6"/>
      <c r="Q3" s="6"/>
      <c r="S3" s="7"/>
    </row>
    <row r="4" spans="1:19" ht="48.75" customHeight="1" thickBot="1">
      <c r="A4" s="33" t="s">
        <v>44</v>
      </c>
      <c r="B4" s="9"/>
      <c r="D4" s="2"/>
      <c r="E4" s="2"/>
      <c r="F4" s="2"/>
      <c r="G4" s="2"/>
      <c r="H4" s="2"/>
      <c r="I4" s="2"/>
      <c r="J4" s="27"/>
      <c r="K4" s="50"/>
      <c r="L4" s="50"/>
      <c r="M4" s="50"/>
      <c r="N4" s="50"/>
      <c r="O4" s="27"/>
      <c r="P4" s="27"/>
      <c r="Q4" s="27"/>
      <c r="R4" s="27"/>
      <c r="S4" s="27"/>
    </row>
    <row r="5" spans="1:19" ht="53.25" customHeight="1" thickBot="1">
      <c r="A5" s="30"/>
      <c r="B5" s="105" t="s">
        <v>0</v>
      </c>
      <c r="C5" s="106">
        <v>2000</v>
      </c>
      <c r="D5" s="1"/>
      <c r="E5" s="18" t="s">
        <v>25</v>
      </c>
      <c r="F5" s="108" t="s">
        <v>27</v>
      </c>
      <c r="G5" s="109">
        <f>C5/12/C6</f>
        <v>166.66666666666666</v>
      </c>
      <c r="H5" s="2"/>
      <c r="I5" s="2"/>
      <c r="J5" s="3"/>
      <c r="K5" s="3"/>
      <c r="L5" s="3"/>
      <c r="M5" s="3"/>
      <c r="N5" s="3"/>
      <c r="O5" s="2"/>
      <c r="P5" s="2"/>
      <c r="Q5" s="2"/>
      <c r="R5" s="35"/>
      <c r="S5" s="7"/>
    </row>
    <row r="6" spans="1:19" ht="40.5" customHeight="1" thickBot="1">
      <c r="A6" s="36" t="s">
        <v>24</v>
      </c>
      <c r="B6" s="101" t="s">
        <v>1</v>
      </c>
      <c r="C6" s="107">
        <v>1</v>
      </c>
      <c r="D6" s="4"/>
      <c r="E6" s="5"/>
      <c r="F6" s="5"/>
      <c r="G6" s="5"/>
      <c r="H6" s="2"/>
      <c r="I6" s="83"/>
      <c r="J6" s="84"/>
      <c r="K6" s="84"/>
      <c r="L6" s="85"/>
      <c r="M6" s="85"/>
      <c r="N6" s="86"/>
      <c r="O6" s="87"/>
      <c r="P6" s="1"/>
      <c r="Q6" s="35"/>
      <c r="R6" s="47"/>
      <c r="S6" s="7"/>
    </row>
    <row r="7" spans="1:19" ht="33.75" customHeight="1" thickBot="1">
      <c r="A7" s="38"/>
      <c r="B7" s="37"/>
      <c r="C7" s="37"/>
      <c r="D7" s="37"/>
      <c r="E7" s="78" t="s">
        <v>29</v>
      </c>
      <c r="F7" s="78"/>
      <c r="G7" s="78"/>
      <c r="H7" s="78"/>
      <c r="I7" s="78"/>
      <c r="J7" s="7"/>
      <c r="K7" s="39"/>
      <c r="L7" s="39"/>
      <c r="M7" s="39"/>
      <c r="N7" s="39"/>
      <c r="O7" s="39"/>
      <c r="P7" s="47"/>
      <c r="Q7" s="43"/>
      <c r="R7" s="47"/>
      <c r="S7" s="7"/>
    </row>
    <row r="8" spans="1:19" ht="15" customHeight="1">
      <c r="A8" s="38"/>
      <c r="B8" s="37"/>
      <c r="C8" s="37"/>
      <c r="D8" s="66" t="s">
        <v>40</v>
      </c>
      <c r="E8" s="67" t="s">
        <v>37</v>
      </c>
      <c r="F8" s="88"/>
      <c r="G8" s="88"/>
      <c r="H8" s="68"/>
      <c r="I8" s="89"/>
      <c r="J8" s="69"/>
      <c r="K8" s="39"/>
      <c r="L8" s="39"/>
      <c r="M8" s="39"/>
      <c r="N8" s="39"/>
      <c r="O8" s="39"/>
      <c r="P8" s="47"/>
      <c r="Q8" s="44"/>
      <c r="R8" s="47"/>
      <c r="S8" s="7"/>
    </row>
    <row r="9" spans="1:19" ht="12.75">
      <c r="A9" s="38"/>
      <c r="B9" s="37"/>
      <c r="C9" s="37"/>
      <c r="D9" s="73"/>
      <c r="E9" s="39"/>
      <c r="F9" s="39"/>
      <c r="G9" s="39"/>
      <c r="H9" s="39"/>
      <c r="I9" s="7"/>
      <c r="J9" s="90"/>
      <c r="K9" s="39"/>
      <c r="L9" s="39"/>
      <c r="M9" s="39"/>
      <c r="N9" s="39"/>
      <c r="O9" s="39"/>
      <c r="P9" s="47"/>
      <c r="Q9" s="44"/>
      <c r="R9" s="47"/>
      <c r="S9" s="7"/>
    </row>
    <row r="10" spans="1:19" ht="13.5">
      <c r="A10" s="38"/>
      <c r="B10" s="37"/>
      <c r="C10" s="37"/>
      <c r="D10" s="91" t="s">
        <v>30</v>
      </c>
      <c r="E10" s="40" t="s">
        <v>31</v>
      </c>
      <c r="F10" s="39"/>
      <c r="G10" s="39"/>
      <c r="H10" s="39"/>
      <c r="I10" s="64"/>
      <c r="J10" s="71"/>
      <c r="K10" s="39"/>
      <c r="L10" s="39"/>
      <c r="M10" s="39"/>
      <c r="N10" s="39"/>
      <c r="O10" s="39"/>
      <c r="P10" s="47"/>
      <c r="Q10" s="44"/>
      <c r="R10" s="47"/>
      <c r="S10" s="7"/>
    </row>
    <row r="11" spans="1:19" ht="12.75">
      <c r="A11" s="38"/>
      <c r="B11" s="37"/>
      <c r="C11" s="37"/>
      <c r="D11" s="73"/>
      <c r="E11" s="39"/>
      <c r="F11" s="39"/>
      <c r="G11" s="39"/>
      <c r="H11" s="39"/>
      <c r="I11" s="7"/>
      <c r="J11" s="90"/>
      <c r="K11" s="39"/>
      <c r="L11" s="39"/>
      <c r="M11" s="39"/>
      <c r="N11" s="39"/>
      <c r="O11" s="39"/>
      <c r="P11" s="47"/>
      <c r="Q11" s="44"/>
      <c r="R11" s="47"/>
      <c r="S11" s="7"/>
    </row>
    <row r="12" spans="1:19" ht="13.5">
      <c r="A12" s="38"/>
      <c r="B12" s="37"/>
      <c r="C12" s="37"/>
      <c r="D12" s="92" t="s">
        <v>32</v>
      </c>
      <c r="E12" s="40" t="s">
        <v>33</v>
      </c>
      <c r="F12" s="39"/>
      <c r="G12" s="39"/>
      <c r="H12" s="39"/>
      <c r="I12" s="65"/>
      <c r="J12" s="71"/>
      <c r="K12" s="39"/>
      <c r="L12" s="39"/>
      <c r="M12" s="39"/>
      <c r="N12" s="39"/>
      <c r="O12" s="39"/>
      <c r="P12" s="47"/>
      <c r="Q12" s="44"/>
      <c r="R12" s="47"/>
      <c r="S12" s="7"/>
    </row>
    <row r="13" spans="1:19" ht="12.75">
      <c r="A13" s="38"/>
      <c r="B13" s="37"/>
      <c r="C13" s="37"/>
      <c r="D13" s="73"/>
      <c r="E13" s="39"/>
      <c r="F13" s="39"/>
      <c r="G13" s="39"/>
      <c r="H13" s="39"/>
      <c r="I13" s="7"/>
      <c r="J13" s="90"/>
      <c r="K13" s="39"/>
      <c r="L13" s="39"/>
      <c r="M13" s="39"/>
      <c r="N13" s="39"/>
      <c r="O13" s="39"/>
      <c r="P13" s="47"/>
      <c r="Q13" s="44"/>
      <c r="R13" s="47"/>
      <c r="S13" s="7"/>
    </row>
    <row r="14" spans="1:19" ht="13.5">
      <c r="A14" s="38"/>
      <c r="B14" s="37"/>
      <c r="C14" s="37"/>
      <c r="D14" s="72" t="s">
        <v>34</v>
      </c>
      <c r="E14" s="40" t="s">
        <v>38</v>
      </c>
      <c r="F14" s="39"/>
      <c r="G14" s="39"/>
      <c r="H14" s="39"/>
      <c r="I14" s="39"/>
      <c r="J14" s="90"/>
      <c r="K14" s="39"/>
      <c r="L14" s="39"/>
      <c r="M14" s="39"/>
      <c r="N14" s="39"/>
      <c r="O14" s="39"/>
      <c r="P14" s="47"/>
      <c r="Q14" s="44"/>
      <c r="R14" s="47"/>
      <c r="S14" s="7"/>
    </row>
    <row r="15" spans="1:19" ht="14.25" thickBot="1">
      <c r="A15" s="38"/>
      <c r="B15" s="37"/>
      <c r="C15" s="37"/>
      <c r="D15" s="93"/>
      <c r="E15" s="75" t="s">
        <v>50</v>
      </c>
      <c r="F15" s="76"/>
      <c r="G15" s="76"/>
      <c r="H15" s="76"/>
      <c r="I15" s="76"/>
      <c r="J15" s="94"/>
      <c r="K15" s="39"/>
      <c r="L15" s="39"/>
      <c r="M15" s="39"/>
      <c r="N15" s="39"/>
      <c r="O15" s="39"/>
      <c r="P15" s="47"/>
      <c r="Q15" s="45"/>
      <c r="R15" s="47"/>
      <c r="S15" s="7"/>
    </row>
    <row r="16" spans="1:19" ht="24.75" customHeight="1" thickBot="1">
      <c r="A16" s="38"/>
      <c r="B16" s="37"/>
      <c r="C16" s="37"/>
      <c r="D16" s="39"/>
      <c r="E16" s="39"/>
      <c r="F16" s="39"/>
      <c r="G16" s="39"/>
      <c r="H16" s="39"/>
      <c r="I16" s="39"/>
      <c r="J16" s="39"/>
      <c r="K16" s="37"/>
      <c r="L16" s="37"/>
      <c r="M16" s="37"/>
      <c r="N16" s="37"/>
      <c r="O16" s="37"/>
      <c r="P16" s="37"/>
      <c r="Q16" s="37"/>
      <c r="R16" s="47"/>
      <c r="S16" s="7"/>
    </row>
    <row r="17" spans="1:19" ht="69" customHeight="1" thickBot="1">
      <c r="A17" s="41" t="s">
        <v>26</v>
      </c>
      <c r="B17" s="97" t="s">
        <v>2</v>
      </c>
      <c r="C17" s="98" t="s">
        <v>45</v>
      </c>
      <c r="D17" s="99" t="s">
        <v>4</v>
      </c>
      <c r="E17" s="99" t="s">
        <v>5</v>
      </c>
      <c r="F17" s="99" t="s">
        <v>23</v>
      </c>
      <c r="G17" s="99" t="s">
        <v>48</v>
      </c>
      <c r="H17" s="99" t="s">
        <v>7</v>
      </c>
      <c r="I17" s="99" t="s">
        <v>8</v>
      </c>
      <c r="J17" s="99" t="s">
        <v>9</v>
      </c>
      <c r="K17" s="99" t="s">
        <v>10</v>
      </c>
      <c r="L17" s="99" t="s">
        <v>11</v>
      </c>
      <c r="M17" s="99" t="s">
        <v>12</v>
      </c>
      <c r="N17" s="99" t="s">
        <v>13</v>
      </c>
      <c r="O17" s="99" t="s">
        <v>14</v>
      </c>
      <c r="P17" s="100" t="s">
        <v>41</v>
      </c>
      <c r="Q17" s="95" t="s">
        <v>16</v>
      </c>
      <c r="R17" s="35"/>
      <c r="S17" s="7"/>
    </row>
    <row r="18" spans="1:18" ht="45.75" customHeight="1" thickBot="1">
      <c r="A18" s="42"/>
      <c r="B18" s="101" t="s">
        <v>17</v>
      </c>
      <c r="C18" s="102">
        <f>IF(C25&lt;C23,C23,IF(C25&gt;C24,C24,C25))</f>
        <v>91</v>
      </c>
      <c r="D18" s="103">
        <f>IF(D25&lt;D23,D23,IF(D25&gt;D24,D24,D25))</f>
        <v>147</v>
      </c>
      <c r="E18" s="103">
        <f aca="true" t="shared" si="0" ref="E18:Q18">IF(E25&lt;E23,E23,IF(E25&gt;E24,E24,E25))</f>
        <v>30</v>
      </c>
      <c r="F18" s="103">
        <f t="shared" si="0"/>
        <v>90</v>
      </c>
      <c r="G18" s="103">
        <f>IF(G25&lt;G23,G23,IF(G25&gt;G24,G24,G25))</f>
        <v>90</v>
      </c>
      <c r="H18" s="103">
        <f t="shared" si="0"/>
        <v>55</v>
      </c>
      <c r="I18" s="103">
        <f t="shared" si="0"/>
        <v>61</v>
      </c>
      <c r="J18" s="103">
        <f t="shared" si="0"/>
        <v>88</v>
      </c>
      <c r="K18" s="103">
        <f t="shared" si="0"/>
        <v>101</v>
      </c>
      <c r="L18" s="103">
        <f t="shared" si="0"/>
        <v>101</v>
      </c>
      <c r="M18" s="103">
        <f t="shared" si="0"/>
        <v>101</v>
      </c>
      <c r="N18" s="103">
        <f t="shared" si="0"/>
        <v>81</v>
      </c>
      <c r="O18" s="103">
        <f t="shared" si="0"/>
        <v>52</v>
      </c>
      <c r="P18" s="104">
        <f t="shared" si="0"/>
        <v>11.2</v>
      </c>
      <c r="Q18" s="21">
        <f t="shared" si="0"/>
        <v>9</v>
      </c>
      <c r="R18" s="35"/>
    </row>
    <row r="19" spans="1:17" ht="15.75" thickBot="1">
      <c r="A19" s="17"/>
      <c r="B19" s="9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43.5" customHeight="1" thickBot="1">
      <c r="A20" s="17"/>
      <c r="B20" s="63" t="s">
        <v>46</v>
      </c>
      <c r="C20" s="51">
        <f>C18*0.6</f>
        <v>54.6</v>
      </c>
      <c r="D20" s="28">
        <f aca="true" t="shared" si="1" ref="D20:M20">D18*0.6</f>
        <v>88.2</v>
      </c>
      <c r="E20" s="28">
        <f t="shared" si="1"/>
        <v>18</v>
      </c>
      <c r="F20" s="28">
        <f t="shared" si="1"/>
        <v>54</v>
      </c>
      <c r="G20" s="28">
        <f t="shared" si="1"/>
        <v>54</v>
      </c>
      <c r="H20" s="28">
        <f t="shared" si="1"/>
        <v>33</v>
      </c>
      <c r="I20" s="28">
        <f t="shared" si="1"/>
        <v>36.6</v>
      </c>
      <c r="J20" s="28">
        <f t="shared" si="1"/>
        <v>52.8</v>
      </c>
      <c r="K20" s="28">
        <f t="shared" si="1"/>
        <v>60.599999999999994</v>
      </c>
      <c r="L20" s="28">
        <f t="shared" si="1"/>
        <v>60.599999999999994</v>
      </c>
      <c r="M20" s="28">
        <f t="shared" si="1"/>
        <v>60.599999999999994</v>
      </c>
      <c r="N20" s="51"/>
      <c r="O20" s="51"/>
      <c r="P20" s="51"/>
      <c r="Q20" s="29"/>
    </row>
    <row r="21" spans="2:17" ht="39" hidden="1">
      <c r="B21" s="10"/>
      <c r="C21" s="12" t="s">
        <v>3</v>
      </c>
      <c r="D21" s="12" t="s">
        <v>4</v>
      </c>
      <c r="E21" s="12" t="s">
        <v>5</v>
      </c>
      <c r="F21" s="12" t="s">
        <v>6</v>
      </c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2" t="s">
        <v>13</v>
      </c>
      <c r="O21" s="12" t="s">
        <v>18</v>
      </c>
      <c r="P21" s="12" t="s">
        <v>15</v>
      </c>
      <c r="Q21" s="12" t="s">
        <v>16</v>
      </c>
    </row>
    <row r="22" spans="2:17" ht="12.75" hidden="1">
      <c r="B22" s="11" t="s">
        <v>19</v>
      </c>
      <c r="C22" s="13">
        <f>C24/1500</f>
        <v>0.15133333333333332</v>
      </c>
      <c r="D22" s="13">
        <f aca="true" t="shared" si="2" ref="D22:Q22">D24/1500</f>
        <v>0.24466666666666667</v>
      </c>
      <c r="E22" s="13">
        <f t="shared" si="2"/>
        <v>0.04933333333333333</v>
      </c>
      <c r="F22" s="14">
        <f t="shared" si="2"/>
        <v>0.15066666666666667</v>
      </c>
      <c r="G22" s="13">
        <f>G24/1500</f>
        <v>0.15066666666666667</v>
      </c>
      <c r="H22" s="13">
        <f t="shared" si="2"/>
        <v>0.09066666666666667</v>
      </c>
      <c r="I22" s="13">
        <f t="shared" si="2"/>
        <v>0.13666666666666666</v>
      </c>
      <c r="J22" s="13">
        <f t="shared" si="2"/>
        <v>0.19466666666666665</v>
      </c>
      <c r="K22" s="13">
        <f t="shared" si="2"/>
        <v>0.22666666666666666</v>
      </c>
      <c r="L22" s="13">
        <f t="shared" si="2"/>
        <v>0.22666666666666666</v>
      </c>
      <c r="M22" s="13">
        <f t="shared" si="2"/>
        <v>0.22666666666666666</v>
      </c>
      <c r="N22" s="13">
        <f t="shared" si="2"/>
        <v>0.18266666666666667</v>
      </c>
      <c r="O22" s="13">
        <f t="shared" si="2"/>
        <v>0.11333333333333333</v>
      </c>
      <c r="P22" s="13">
        <f t="shared" si="2"/>
        <v>0.02493333333333333</v>
      </c>
      <c r="Q22" s="13">
        <f t="shared" si="2"/>
        <v>0.02</v>
      </c>
    </row>
    <row r="23" spans="2:17" ht="12.75" hidden="1">
      <c r="B23" s="11" t="s">
        <v>20</v>
      </c>
      <c r="C23" s="15">
        <v>91</v>
      </c>
      <c r="D23" s="15">
        <v>147</v>
      </c>
      <c r="E23" s="15">
        <v>30</v>
      </c>
      <c r="F23" s="15">
        <v>90</v>
      </c>
      <c r="G23" s="15">
        <v>90</v>
      </c>
      <c r="H23" s="15">
        <v>55</v>
      </c>
      <c r="I23" s="15">
        <v>61</v>
      </c>
      <c r="J23" s="15">
        <v>88</v>
      </c>
      <c r="K23" s="15">
        <v>101</v>
      </c>
      <c r="L23" s="15">
        <v>101</v>
      </c>
      <c r="M23" s="15">
        <v>101</v>
      </c>
      <c r="N23" s="15">
        <v>81</v>
      </c>
      <c r="O23" s="15">
        <v>52</v>
      </c>
      <c r="P23" s="48">
        <v>11.2</v>
      </c>
      <c r="Q23" s="15">
        <v>9</v>
      </c>
    </row>
    <row r="24" spans="2:17" ht="12.75" hidden="1">
      <c r="B24" s="11" t="s">
        <v>21</v>
      </c>
      <c r="C24" s="15">
        <v>227</v>
      </c>
      <c r="D24" s="15">
        <v>367</v>
      </c>
      <c r="E24" s="15">
        <v>74</v>
      </c>
      <c r="F24" s="15">
        <v>226</v>
      </c>
      <c r="G24" s="15">
        <v>226</v>
      </c>
      <c r="H24" s="15">
        <v>136</v>
      </c>
      <c r="I24" s="15">
        <v>205</v>
      </c>
      <c r="J24" s="15">
        <v>292</v>
      </c>
      <c r="K24" s="15">
        <v>340</v>
      </c>
      <c r="L24" s="15">
        <v>340</v>
      </c>
      <c r="M24" s="15">
        <v>340</v>
      </c>
      <c r="N24" s="15">
        <v>274</v>
      </c>
      <c r="O24" s="15">
        <v>170</v>
      </c>
      <c r="P24" s="48">
        <v>37.4</v>
      </c>
      <c r="Q24" s="15">
        <v>30</v>
      </c>
    </row>
    <row r="25" spans="2:17" ht="26.25" hidden="1">
      <c r="B25" s="24" t="s">
        <v>22</v>
      </c>
      <c r="C25" s="25">
        <f aca="true" t="shared" si="3" ref="C25:Q25">C22*$G$5</f>
        <v>25.222222222222218</v>
      </c>
      <c r="D25" s="25">
        <f t="shared" si="3"/>
        <v>40.77777777777778</v>
      </c>
      <c r="E25" s="25">
        <f t="shared" si="3"/>
        <v>8.222222222222221</v>
      </c>
      <c r="F25" s="25">
        <f t="shared" si="3"/>
        <v>25.11111111111111</v>
      </c>
      <c r="G25" s="25">
        <f t="shared" si="3"/>
        <v>25.11111111111111</v>
      </c>
      <c r="H25" s="25">
        <f t="shared" si="3"/>
        <v>15.11111111111111</v>
      </c>
      <c r="I25" s="25">
        <f t="shared" si="3"/>
        <v>22.777777777777775</v>
      </c>
      <c r="J25" s="25">
        <f t="shared" si="3"/>
        <v>32.44444444444444</v>
      </c>
      <c r="K25" s="25">
        <f t="shared" si="3"/>
        <v>37.77777777777777</v>
      </c>
      <c r="L25" s="25">
        <f t="shared" si="3"/>
        <v>37.77777777777777</v>
      </c>
      <c r="M25" s="25">
        <f t="shared" si="3"/>
        <v>37.77777777777777</v>
      </c>
      <c r="N25" s="16">
        <f t="shared" si="3"/>
        <v>30.444444444444443</v>
      </c>
      <c r="O25" s="16">
        <f t="shared" si="3"/>
        <v>18.888888888888886</v>
      </c>
      <c r="P25" s="16">
        <f t="shared" si="3"/>
        <v>4.155555555555555</v>
      </c>
      <c r="Q25" s="16">
        <f t="shared" si="3"/>
        <v>3.333333333333333</v>
      </c>
    </row>
    <row r="26" spans="1:13" ht="21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>
      <c r="A29" s="7"/>
      <c r="B29" s="7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>
      <c r="A31" s="7"/>
      <c r="B31" s="7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5">
      <c r="A33" s="7"/>
      <c r="B33" s="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</sheetData>
  <sheetProtection formatCells="0" formatColumns="0" formatRows="0" insertColumns="0" insertRows="0" insertHyperlinks="0" deleteColumns="0" deleteRows="0"/>
  <protectedRanges>
    <protectedRange password="D9EE" sqref="G5 K7:P20 I8:J8 I10:J10 I12:J12 E8:E15 F7:H20 B7:C20 D7:D14 D16:E20 I14:I20 J15:J20" name="Plage1"/>
  </protectedRanges>
  <mergeCells count="2">
    <mergeCell ref="K4:N4"/>
    <mergeCell ref="E7:I7"/>
  </mergeCells>
  <printOptions/>
  <pageMargins left="0.23" right="0.2" top="0.26" bottom="0.16" header="0.26" footer="0.4921259845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80" zoomScaleNormal="80" zoomScalePageLayoutView="0" workbookViewId="0" topLeftCell="A1">
      <selection activeCell="O7" sqref="O7"/>
    </sheetView>
  </sheetViews>
  <sheetFormatPr defaultColWidth="11.00390625" defaultRowHeight="12.75"/>
  <cols>
    <col min="1" max="1" width="15.375" style="0" customWidth="1"/>
    <col min="2" max="2" width="16.75390625" style="0" customWidth="1"/>
    <col min="3" max="3" width="15.125" style="0" customWidth="1"/>
    <col min="4" max="16" width="13.75390625" style="0" customWidth="1"/>
    <col min="17" max="17" width="10.00390625" style="0" hidden="1" customWidth="1"/>
    <col min="18" max="18" width="3.50390625" style="0" customWidth="1"/>
  </cols>
  <sheetData>
    <row r="1" spans="4:19" ht="34.5" customHeight="1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S1" s="7"/>
    </row>
    <row r="2" spans="1:19" ht="18" customHeight="1">
      <c r="A2" s="31" t="s">
        <v>42</v>
      </c>
      <c r="B2" s="8"/>
      <c r="C2" s="46" t="s">
        <v>39</v>
      </c>
      <c r="E2" s="6"/>
      <c r="F2" s="6"/>
      <c r="G2" s="6"/>
      <c r="H2" s="6"/>
      <c r="I2" s="6"/>
      <c r="J2" s="3"/>
      <c r="K2" s="3"/>
      <c r="L2" s="3"/>
      <c r="M2" s="3"/>
      <c r="N2" s="3"/>
      <c r="O2" s="6"/>
      <c r="P2" s="6"/>
      <c r="Q2" s="6"/>
      <c r="S2" s="7"/>
    </row>
    <row r="3" spans="1:19" ht="16.5" customHeight="1">
      <c r="A3" s="32" t="s">
        <v>43</v>
      </c>
      <c r="B3" s="8"/>
      <c r="C3" s="34" t="s">
        <v>28</v>
      </c>
      <c r="E3" s="6"/>
      <c r="F3" s="6"/>
      <c r="G3" s="6"/>
      <c r="H3" s="6"/>
      <c r="I3" s="6"/>
      <c r="J3" s="3"/>
      <c r="K3" s="3"/>
      <c r="L3" s="3"/>
      <c r="M3" s="3"/>
      <c r="N3" s="3"/>
      <c r="O3" s="6"/>
      <c r="P3" s="6"/>
      <c r="Q3" s="6"/>
      <c r="S3" s="7"/>
    </row>
    <row r="4" spans="1:19" ht="48.75" customHeight="1" thickBot="1">
      <c r="A4" s="33" t="s">
        <v>44</v>
      </c>
      <c r="B4" s="9"/>
      <c r="D4" s="2"/>
      <c r="E4" s="2"/>
      <c r="F4" s="2"/>
      <c r="G4" s="2"/>
      <c r="H4" s="2"/>
      <c r="I4" s="2"/>
      <c r="J4" s="27"/>
      <c r="K4" s="50"/>
      <c r="L4" s="50"/>
      <c r="M4" s="50"/>
      <c r="N4" s="50"/>
      <c r="O4" s="27"/>
      <c r="P4" s="27"/>
      <c r="Q4" s="27"/>
      <c r="R4" s="27"/>
      <c r="S4" s="27"/>
    </row>
    <row r="5" spans="1:19" ht="53.25" customHeight="1" thickBot="1">
      <c r="A5" s="30"/>
      <c r="B5" s="59" t="s">
        <v>0</v>
      </c>
      <c r="C5" s="56">
        <v>0</v>
      </c>
      <c r="D5" s="1"/>
      <c r="E5" s="82" t="s">
        <v>24</v>
      </c>
      <c r="F5" s="58" t="s">
        <v>27</v>
      </c>
      <c r="G5" s="55">
        <v>2419.14</v>
      </c>
      <c r="H5" s="2"/>
      <c r="I5" s="2"/>
      <c r="J5" s="3"/>
      <c r="K5" s="3"/>
      <c r="L5" s="3"/>
      <c r="M5" s="3"/>
      <c r="N5" s="3"/>
      <c r="O5" s="2"/>
      <c r="P5" s="2"/>
      <c r="Q5" s="2"/>
      <c r="R5" s="35"/>
      <c r="S5" s="7"/>
    </row>
    <row r="6" spans="1:19" ht="40.5" customHeight="1" thickBot="1">
      <c r="A6" s="36"/>
      <c r="B6" s="60" t="s">
        <v>1</v>
      </c>
      <c r="C6" s="57">
        <v>0</v>
      </c>
      <c r="D6" s="4"/>
      <c r="E6" s="5"/>
      <c r="F6" s="5"/>
      <c r="G6" s="5"/>
      <c r="H6" s="2"/>
      <c r="P6" s="2"/>
      <c r="Q6" s="35"/>
      <c r="R6" s="47"/>
      <c r="S6" s="7"/>
    </row>
    <row r="7" spans="1:19" ht="12.75">
      <c r="A7" s="38"/>
      <c r="B7" s="37"/>
      <c r="C7" s="37"/>
      <c r="D7" s="37"/>
      <c r="E7" s="37"/>
      <c r="F7" s="37"/>
      <c r="G7" s="37"/>
      <c r="H7" s="37"/>
      <c r="P7" s="47"/>
      <c r="Q7" s="43"/>
      <c r="R7" s="47"/>
      <c r="S7" s="7"/>
    </row>
    <row r="8" spans="1:19" ht="12.75">
      <c r="A8" s="38"/>
      <c r="B8" s="37"/>
      <c r="C8" s="37"/>
      <c r="D8" s="37"/>
      <c r="E8" s="37"/>
      <c r="F8" s="37"/>
      <c r="G8" s="37"/>
      <c r="H8" s="37"/>
      <c r="P8" s="47"/>
      <c r="Q8" s="44"/>
      <c r="R8" s="47"/>
      <c r="S8" s="7"/>
    </row>
    <row r="9" spans="1:19" ht="12.75">
      <c r="A9" s="38"/>
      <c r="B9" s="37"/>
      <c r="C9" s="37"/>
      <c r="D9" s="37"/>
      <c r="E9" s="37"/>
      <c r="F9" s="37"/>
      <c r="G9" s="37"/>
      <c r="H9" s="37"/>
      <c r="P9" s="47"/>
      <c r="Q9" s="44"/>
      <c r="R9" s="47"/>
      <c r="S9" s="7"/>
    </row>
    <row r="10" spans="1:19" ht="35.25" customHeight="1" thickBot="1">
      <c r="A10" s="38"/>
      <c r="B10" s="37"/>
      <c r="C10" s="37"/>
      <c r="D10" s="37"/>
      <c r="E10" s="79" t="s">
        <v>29</v>
      </c>
      <c r="F10" s="79"/>
      <c r="G10" s="79"/>
      <c r="H10" s="79"/>
      <c r="I10" s="79"/>
      <c r="J10" s="2"/>
      <c r="P10" s="47"/>
      <c r="Q10" s="44"/>
      <c r="R10" s="47"/>
      <c r="S10" s="7"/>
    </row>
    <row r="11" spans="1:19" ht="15">
      <c r="A11" s="38"/>
      <c r="B11" s="37"/>
      <c r="C11" s="37"/>
      <c r="D11" s="80" t="s">
        <v>40</v>
      </c>
      <c r="E11" s="67" t="s">
        <v>49</v>
      </c>
      <c r="F11" s="68"/>
      <c r="G11" s="68"/>
      <c r="H11" s="68"/>
      <c r="I11" s="68"/>
      <c r="J11" s="69"/>
      <c r="P11" s="47"/>
      <c r="Q11" s="44"/>
      <c r="R11" s="47"/>
      <c r="S11" s="7"/>
    </row>
    <row r="12" spans="1:19" ht="13.5">
      <c r="A12" s="38"/>
      <c r="B12" s="37"/>
      <c r="C12" s="37"/>
      <c r="D12" s="70"/>
      <c r="E12" s="39"/>
      <c r="F12" s="39"/>
      <c r="G12" s="39"/>
      <c r="H12" s="39"/>
      <c r="I12" s="39"/>
      <c r="J12" s="71"/>
      <c r="K12" s="39"/>
      <c r="L12" s="39"/>
      <c r="M12" s="39"/>
      <c r="N12" s="39"/>
      <c r="O12" s="39"/>
      <c r="P12" s="47"/>
      <c r="Q12" s="44"/>
      <c r="R12" s="47"/>
      <c r="S12" s="7"/>
    </row>
    <row r="13" spans="1:19" ht="15">
      <c r="A13" s="38"/>
      <c r="B13" s="37"/>
      <c r="C13" s="37"/>
      <c r="D13" s="81" t="s">
        <v>30</v>
      </c>
      <c r="E13" s="40" t="s">
        <v>38</v>
      </c>
      <c r="F13" s="39"/>
      <c r="G13" s="39"/>
      <c r="H13" s="39"/>
      <c r="I13" s="39"/>
      <c r="J13" s="71"/>
      <c r="K13" s="7"/>
      <c r="L13" s="7"/>
      <c r="M13" s="7"/>
      <c r="N13" s="7"/>
      <c r="O13" s="39"/>
      <c r="P13" s="47"/>
      <c r="Q13" s="44"/>
      <c r="R13" s="47"/>
      <c r="S13" s="7"/>
    </row>
    <row r="14" spans="1:19" ht="13.5">
      <c r="A14" s="38"/>
      <c r="B14" s="37"/>
      <c r="C14" s="37"/>
      <c r="D14" s="73"/>
      <c r="E14" s="40" t="s">
        <v>36</v>
      </c>
      <c r="F14" s="39"/>
      <c r="G14" s="39"/>
      <c r="H14" s="39"/>
      <c r="I14" s="39"/>
      <c r="J14" s="71"/>
      <c r="K14" s="7"/>
      <c r="L14" s="7"/>
      <c r="M14" s="7"/>
      <c r="N14" s="7"/>
      <c r="O14" s="39"/>
      <c r="P14" s="47"/>
      <c r="Q14" s="44"/>
      <c r="R14" s="47"/>
      <c r="S14" s="7"/>
    </row>
    <row r="15" spans="1:19" ht="14.25" thickBot="1">
      <c r="A15" s="38"/>
      <c r="B15" s="37"/>
      <c r="C15" s="37"/>
      <c r="D15" s="74"/>
      <c r="E15" s="75" t="s">
        <v>35</v>
      </c>
      <c r="F15" s="76"/>
      <c r="G15" s="76"/>
      <c r="H15" s="76"/>
      <c r="I15" s="76"/>
      <c r="J15" s="77"/>
      <c r="K15" s="7"/>
      <c r="L15" s="7"/>
      <c r="M15" s="7"/>
      <c r="N15" s="7"/>
      <c r="O15" s="39"/>
      <c r="P15" s="47"/>
      <c r="Q15" s="45"/>
      <c r="R15" s="47"/>
      <c r="S15" s="7"/>
    </row>
    <row r="16" spans="1:19" ht="54" customHeight="1">
      <c r="A16" s="38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7"/>
      <c r="S16" s="7"/>
    </row>
    <row r="17" spans="1:19" ht="69" customHeight="1" thickBot="1">
      <c r="A17" s="41" t="s">
        <v>26</v>
      </c>
      <c r="B17" s="61" t="s">
        <v>2</v>
      </c>
      <c r="C17" s="54"/>
      <c r="D17" s="52" t="s">
        <v>4</v>
      </c>
      <c r="E17" s="52" t="s">
        <v>5</v>
      </c>
      <c r="F17" s="52" t="s">
        <v>23</v>
      </c>
      <c r="G17" s="52" t="s">
        <v>47</v>
      </c>
      <c r="H17" s="52" t="s">
        <v>7</v>
      </c>
      <c r="I17" s="52" t="s">
        <v>8</v>
      </c>
      <c r="J17" s="52" t="s">
        <v>9</v>
      </c>
      <c r="K17" s="52" t="s">
        <v>10</v>
      </c>
      <c r="L17" s="52" t="s">
        <v>11</v>
      </c>
      <c r="M17" s="52" t="s">
        <v>12</v>
      </c>
      <c r="N17" s="52" t="s">
        <v>13</v>
      </c>
      <c r="O17" s="52" t="s">
        <v>14</v>
      </c>
      <c r="P17" s="52" t="s">
        <v>41</v>
      </c>
      <c r="Q17" s="19" t="s">
        <v>16</v>
      </c>
      <c r="R17" s="35"/>
      <c r="S17" s="7"/>
    </row>
    <row r="18" spans="1:18" ht="45.75" customHeight="1" thickBot="1">
      <c r="A18" s="42"/>
      <c r="B18" s="62" t="s">
        <v>17</v>
      </c>
      <c r="C18" s="53">
        <f>IF(C25&lt;C23,C23,IF(C25&gt;C24,C24,C25))</f>
        <v>227</v>
      </c>
      <c r="D18" s="20">
        <f>IF(D25&lt;D23,D23,IF(D25&gt;D24,D24,D25))</f>
        <v>367</v>
      </c>
      <c r="E18" s="20">
        <f aca="true" t="shared" si="0" ref="E18:Q18">IF(E25&lt;E23,E23,IF(E25&gt;E24,E24,E25))</f>
        <v>74</v>
      </c>
      <c r="F18" s="20">
        <f t="shared" si="0"/>
        <v>226</v>
      </c>
      <c r="G18" s="20">
        <f>IF(G25&lt;G23,G23,IF(G25&gt;G24,G24,G25))</f>
        <v>226</v>
      </c>
      <c r="H18" s="20">
        <f t="shared" si="0"/>
        <v>136</v>
      </c>
      <c r="I18" s="20">
        <f t="shared" si="0"/>
        <v>205</v>
      </c>
      <c r="J18" s="20">
        <f t="shared" si="0"/>
        <v>292</v>
      </c>
      <c r="K18" s="20">
        <f t="shared" si="0"/>
        <v>340</v>
      </c>
      <c r="L18" s="20">
        <f t="shared" si="0"/>
        <v>340</v>
      </c>
      <c r="M18" s="20">
        <f t="shared" si="0"/>
        <v>340</v>
      </c>
      <c r="N18" s="20">
        <f t="shared" si="0"/>
        <v>274</v>
      </c>
      <c r="O18" s="20">
        <f t="shared" si="0"/>
        <v>170</v>
      </c>
      <c r="P18" s="49">
        <f t="shared" si="0"/>
        <v>37.4</v>
      </c>
      <c r="Q18" s="21">
        <f t="shared" si="0"/>
        <v>30</v>
      </c>
      <c r="R18" s="35"/>
    </row>
    <row r="19" spans="1:17" ht="15.75" thickBot="1">
      <c r="A19" s="17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52.5" customHeight="1" thickBot="1">
      <c r="A20" s="17"/>
      <c r="B20" s="63" t="s">
        <v>46</v>
      </c>
      <c r="C20" s="51">
        <f>C18*0.6</f>
        <v>136.2</v>
      </c>
      <c r="D20" s="28">
        <f aca="true" t="shared" si="1" ref="D20:M20">D18*0.6</f>
        <v>220.2</v>
      </c>
      <c r="E20" s="28">
        <f t="shared" si="1"/>
        <v>44.4</v>
      </c>
      <c r="F20" s="28">
        <f t="shared" si="1"/>
        <v>135.6</v>
      </c>
      <c r="G20" s="28">
        <f t="shared" si="1"/>
        <v>135.6</v>
      </c>
      <c r="H20" s="28">
        <f t="shared" si="1"/>
        <v>81.6</v>
      </c>
      <c r="I20" s="28">
        <f t="shared" si="1"/>
        <v>123</v>
      </c>
      <c r="J20" s="28">
        <f t="shared" si="1"/>
        <v>175.2</v>
      </c>
      <c r="K20" s="28">
        <f t="shared" si="1"/>
        <v>204</v>
      </c>
      <c r="L20" s="28">
        <f t="shared" si="1"/>
        <v>204</v>
      </c>
      <c r="M20" s="28">
        <f t="shared" si="1"/>
        <v>204</v>
      </c>
      <c r="N20" s="51"/>
      <c r="O20" s="51"/>
      <c r="P20" s="51"/>
      <c r="Q20" s="29"/>
    </row>
    <row r="21" spans="2:17" ht="39" hidden="1">
      <c r="B21" s="10"/>
      <c r="C21" s="12" t="s">
        <v>3</v>
      </c>
      <c r="D21" s="12" t="s">
        <v>4</v>
      </c>
      <c r="E21" s="12" t="s">
        <v>5</v>
      </c>
      <c r="F21" s="12" t="s">
        <v>6</v>
      </c>
      <c r="G21" s="12" t="s">
        <v>6</v>
      </c>
      <c r="H21" s="12" t="s">
        <v>7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2" t="s">
        <v>13</v>
      </c>
      <c r="O21" s="12" t="s">
        <v>18</v>
      </c>
      <c r="P21" s="12" t="s">
        <v>15</v>
      </c>
      <c r="Q21" s="12" t="s">
        <v>16</v>
      </c>
    </row>
    <row r="22" spans="2:17" ht="12.75" hidden="1">
      <c r="B22" s="11" t="s">
        <v>19</v>
      </c>
      <c r="C22" s="13">
        <f>C24/1500</f>
        <v>0.15133333333333332</v>
      </c>
      <c r="D22" s="13">
        <f aca="true" t="shared" si="2" ref="D22:Q22">D24/1500</f>
        <v>0.24466666666666667</v>
      </c>
      <c r="E22" s="13">
        <f t="shared" si="2"/>
        <v>0.04933333333333333</v>
      </c>
      <c r="F22" s="14">
        <f t="shared" si="2"/>
        <v>0.15066666666666667</v>
      </c>
      <c r="G22" s="13">
        <f>G24/1500</f>
        <v>0.15066666666666667</v>
      </c>
      <c r="H22" s="13">
        <f t="shared" si="2"/>
        <v>0.09066666666666667</v>
      </c>
      <c r="I22" s="13">
        <f t="shared" si="2"/>
        <v>0.13666666666666666</v>
      </c>
      <c r="J22" s="13">
        <f t="shared" si="2"/>
        <v>0.19466666666666665</v>
      </c>
      <c r="K22" s="13">
        <f t="shared" si="2"/>
        <v>0.22666666666666666</v>
      </c>
      <c r="L22" s="13">
        <f t="shared" si="2"/>
        <v>0.22666666666666666</v>
      </c>
      <c r="M22" s="13">
        <f t="shared" si="2"/>
        <v>0.22666666666666666</v>
      </c>
      <c r="N22" s="13">
        <f t="shared" si="2"/>
        <v>0.18266666666666667</v>
      </c>
      <c r="O22" s="13">
        <f t="shared" si="2"/>
        <v>0.11333333333333333</v>
      </c>
      <c r="P22" s="13">
        <f t="shared" si="2"/>
        <v>0.02493333333333333</v>
      </c>
      <c r="Q22" s="13">
        <f t="shared" si="2"/>
        <v>0.02</v>
      </c>
    </row>
    <row r="23" spans="2:17" ht="12.75" hidden="1">
      <c r="B23" s="11" t="s">
        <v>20</v>
      </c>
      <c r="C23" s="15">
        <v>91</v>
      </c>
      <c r="D23" s="15">
        <v>147</v>
      </c>
      <c r="E23" s="15">
        <v>30</v>
      </c>
      <c r="F23" s="15">
        <v>90</v>
      </c>
      <c r="G23" s="15">
        <v>90</v>
      </c>
      <c r="H23" s="15">
        <v>55</v>
      </c>
      <c r="I23" s="15">
        <v>61</v>
      </c>
      <c r="J23" s="15">
        <v>88</v>
      </c>
      <c r="K23" s="15">
        <v>101</v>
      </c>
      <c r="L23" s="15">
        <v>101</v>
      </c>
      <c r="M23" s="15">
        <v>101</v>
      </c>
      <c r="N23" s="15">
        <v>81</v>
      </c>
      <c r="O23" s="15">
        <v>52</v>
      </c>
      <c r="P23" s="48">
        <v>11.2</v>
      </c>
      <c r="Q23" s="15">
        <v>9</v>
      </c>
    </row>
    <row r="24" spans="2:17" ht="12.75" hidden="1">
      <c r="B24" s="11" t="s">
        <v>21</v>
      </c>
      <c r="C24" s="15">
        <v>227</v>
      </c>
      <c r="D24" s="15">
        <v>367</v>
      </c>
      <c r="E24" s="15">
        <v>74</v>
      </c>
      <c r="F24" s="15">
        <v>226</v>
      </c>
      <c r="G24" s="15">
        <v>226</v>
      </c>
      <c r="H24" s="15">
        <v>136</v>
      </c>
      <c r="I24" s="15">
        <v>205</v>
      </c>
      <c r="J24" s="15">
        <v>292</v>
      </c>
      <c r="K24" s="15">
        <v>340</v>
      </c>
      <c r="L24" s="15">
        <v>340</v>
      </c>
      <c r="M24" s="15">
        <v>340</v>
      </c>
      <c r="N24" s="15">
        <v>274</v>
      </c>
      <c r="O24" s="15">
        <v>170</v>
      </c>
      <c r="P24" s="48">
        <v>37.4</v>
      </c>
      <c r="Q24" s="15">
        <v>30</v>
      </c>
    </row>
    <row r="25" spans="2:17" ht="26.25" hidden="1">
      <c r="B25" s="24" t="s">
        <v>22</v>
      </c>
      <c r="C25" s="25">
        <f aca="true" t="shared" si="3" ref="C25:Q25">C22*$G$5</f>
        <v>366.09651999999994</v>
      </c>
      <c r="D25" s="25">
        <f t="shared" si="3"/>
        <v>591.88292</v>
      </c>
      <c r="E25" s="25">
        <f t="shared" si="3"/>
        <v>119.34424</v>
      </c>
      <c r="F25" s="25">
        <f t="shared" si="3"/>
        <v>364.48376</v>
      </c>
      <c r="G25" s="25">
        <f t="shared" si="3"/>
        <v>364.48376</v>
      </c>
      <c r="H25" s="25">
        <f t="shared" si="3"/>
        <v>219.33536</v>
      </c>
      <c r="I25" s="25">
        <f t="shared" si="3"/>
        <v>330.6158</v>
      </c>
      <c r="J25" s="25">
        <f t="shared" si="3"/>
        <v>470.92591999999996</v>
      </c>
      <c r="K25" s="25">
        <f t="shared" si="3"/>
        <v>548.3384</v>
      </c>
      <c r="L25" s="25">
        <f t="shared" si="3"/>
        <v>548.3384</v>
      </c>
      <c r="M25" s="25">
        <f t="shared" si="3"/>
        <v>548.3384</v>
      </c>
      <c r="N25" s="16">
        <f t="shared" si="3"/>
        <v>441.89624</v>
      </c>
      <c r="O25" s="16">
        <f t="shared" si="3"/>
        <v>274.1692</v>
      </c>
      <c r="P25" s="16">
        <f t="shared" si="3"/>
        <v>60.317223999999996</v>
      </c>
      <c r="Q25" s="16">
        <f t="shared" si="3"/>
        <v>48.382799999999996</v>
      </c>
    </row>
    <row r="26" spans="1:13" ht="21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>
      <c r="A29" s="7"/>
      <c r="B29" s="7"/>
      <c r="C29" s="26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>
      <c r="A31" s="7"/>
      <c r="B31" s="7"/>
      <c r="C31" s="2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3.5">
      <c r="A33" s="7"/>
      <c r="B33" s="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</sheetData>
  <sheetProtection formatCells="0" formatColumns="0" formatRows="0" insertColumns="0" insertRows="0" insertHyperlinks="0" deleteColumns="0" deleteRows="0"/>
  <protectedRanges>
    <protectedRange password="D9EE" sqref="G5 D11:I15 J11:J15 I16:N20 B7:C20 D7:H9 D16:H20 P7:P20 O12:O20 J12:N14" name="Plage1"/>
  </protectedRanges>
  <mergeCells count="2">
    <mergeCell ref="K4:N4"/>
    <mergeCell ref="E10:I10"/>
  </mergeCells>
  <printOptions/>
  <pageMargins left="0.23" right="0.2" top="0.26" bottom="0.16" header="0.26" footer="0.4921259845"/>
  <pageSetup fitToHeight="1" fitToWidth="1"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:G47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Saint-Cloud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n.derivry</dc:creator>
  <cp:keywords/>
  <dc:description/>
  <cp:lastModifiedBy>Arnaud Saez-Vidal</cp:lastModifiedBy>
  <cp:lastPrinted>2018-05-02T11:43:41Z</cp:lastPrinted>
  <dcterms:created xsi:type="dcterms:W3CDTF">2014-05-27T08:55:42Z</dcterms:created>
  <dcterms:modified xsi:type="dcterms:W3CDTF">2019-05-06T08:53:35Z</dcterms:modified>
  <cp:category/>
  <cp:version/>
  <cp:contentType/>
  <cp:contentStatus/>
</cp:coreProperties>
</file>