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521" windowWidth="15630" windowHeight="11040" activeTab="0"/>
  </bookViews>
  <sheets>
    <sheet name="REVENU FISCAL + nb parts" sheetId="1" r:id="rId1"/>
    <sheet name="Bareme familial" sheetId="2" r:id="rId2"/>
    <sheet name="Feuil1" sheetId="3" r:id="rId3"/>
  </sheets>
  <definedNames>
    <definedName name="_xlnm.Print_Area" localSheetId="1">'Bareme familial'!$A$1:$T$47</definedName>
    <definedName name="_xlnm.Print_Area" localSheetId="0">'REVENU FISCAL + nb parts'!$A$1:$T$47</definedName>
  </definedNames>
  <calcPr fullCalcOnLoad="1"/>
</workbook>
</file>

<file path=xl/sharedStrings.xml><?xml version="1.0" encoding="utf-8"?>
<sst xmlns="http://schemas.openxmlformats.org/spreadsheetml/2006/main" count="120" uniqueCount="49">
  <si>
    <t>Revenu fiscal de référence (ligne 25)</t>
  </si>
  <si>
    <t>Nombre de part fiscal</t>
  </si>
  <si>
    <t xml:space="preserve">Tarifs familles St Cloud </t>
  </si>
  <si>
    <t>Golf</t>
  </si>
  <si>
    <t>Poney</t>
  </si>
  <si>
    <t>Danse</t>
  </si>
  <si>
    <t>Multisports 3h15</t>
  </si>
  <si>
    <t>Éveil Sportif</t>
  </si>
  <si>
    <t>Jeux de raquettes</t>
  </si>
  <si>
    <t>Bébé dans l'eau</t>
  </si>
  <si>
    <t>Jardin aquatique</t>
  </si>
  <si>
    <t>École de Natation 45m</t>
  </si>
  <si>
    <t>École de Natation 1h</t>
  </si>
  <si>
    <t>Cours Particuliers 1 élève</t>
  </si>
  <si>
    <t>Cours Particuliers 2 ou 3 élèves</t>
  </si>
  <si>
    <t>Stage Terrestre</t>
  </si>
  <si>
    <t>Stage natation</t>
  </si>
  <si>
    <t>Tarif payé par la famille</t>
  </si>
  <si>
    <t>Cours Particuliers 2 élèves</t>
  </si>
  <si>
    <t xml:space="preserve">Taux d’effort </t>
  </si>
  <si>
    <t>Tarif minimum</t>
  </si>
  <si>
    <t>Tarif maximum</t>
  </si>
  <si>
    <t>Tarif réel activité avant bornage</t>
  </si>
  <si>
    <t>VTT</t>
  </si>
  <si>
    <t>A COMPLETER</t>
  </si>
  <si>
    <t>RESULTAT QUE VOUS OBTENEZ</t>
  </si>
  <si>
    <t>TARIF A PAYER POUR L'ACTIVITE CHOISIE</t>
  </si>
  <si>
    <t>votre Bareme Familial</t>
  </si>
  <si>
    <t>SIMULATEUR TAUX D’EFFORT ET TARIF A PAYER PAR ACTIVITE</t>
  </si>
  <si>
    <t>Notice d'utilisation du simulateur:</t>
  </si>
  <si>
    <t>en deuxième</t>
  </si>
  <si>
    <t>je renseigne mon nombre de part dans la seconde case jaune</t>
  </si>
  <si>
    <t>en troisième</t>
  </si>
  <si>
    <t>j'obtiens mon barème familial dans la case orange</t>
  </si>
  <si>
    <t>en quatrième</t>
  </si>
  <si>
    <t>je renseigne mon revenu fiscal de référence dans la case jaune</t>
  </si>
  <si>
    <t>j'ai la tarification pour chaque activité de l'Ecole des Sports (cases entourées de rouge)</t>
  </si>
  <si>
    <t>ECOLE DES SPORTS</t>
  </si>
  <si>
    <t>en premier</t>
  </si>
  <si>
    <t>Stage Terrestre et aquatique
(par jour)</t>
  </si>
  <si>
    <t>République française</t>
  </si>
  <si>
    <t>Ville de Saint-Cloud</t>
  </si>
  <si>
    <t>Pôle Sportif</t>
  </si>
  <si>
    <t>Roller / Hockey</t>
  </si>
  <si>
    <t xml:space="preserve"> inscription en janvier: 60% du tarif annuel</t>
  </si>
  <si>
    <t>Le tarif est à l'année, sauf pour les stages où il est journalier (5 jours sauf en cas de jour férié)</t>
  </si>
  <si>
    <t xml:space="preserve">Multisports ABC </t>
  </si>
  <si>
    <t>Capoeira</t>
  </si>
  <si>
    <t>capoeira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</si>
</sst>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\ &quot;€&quot;"/>
  </numFmts>
  <fonts count="73">
    <font>
      <sz val="10"/>
      <name val="ITCFranklinGothic LT Book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ITCFranklinGothic LT Book"/>
      <family val="5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b/>
      <sz val="10"/>
      <name val="ITCFranklinGothic LT Book"/>
      <family val="5"/>
    </font>
    <font>
      <b/>
      <sz val="11"/>
      <name val="Arial"/>
      <family val="2"/>
    </font>
    <font>
      <sz val="11"/>
      <name val="ITCFranklinGothic LT Book"/>
      <family val="5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ITCFranklinGothic LT Book"/>
      <family val="5"/>
    </font>
    <font>
      <u val="single"/>
      <sz val="10"/>
      <color indexed="20"/>
      <name val="ITCFranklinGothic LT Book"/>
      <family val="5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62"/>
      <name val="Arial"/>
      <family val="2"/>
    </font>
    <font>
      <sz val="14"/>
      <color indexed="56"/>
      <name val="Arial"/>
      <family val="2"/>
    </font>
    <font>
      <b/>
      <sz val="11"/>
      <color indexed="62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b/>
      <sz val="18"/>
      <color indexed="56"/>
      <name val="Arial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ITCFranklinGothic LT Book"/>
      <family val="5"/>
    </font>
    <font>
      <u val="single"/>
      <sz val="10"/>
      <color theme="11"/>
      <name val="ITCFranklinGothic LT Book"/>
      <family val="5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rgb="FF294884"/>
      <name val="Arial"/>
      <family val="2"/>
    </font>
    <font>
      <sz val="14"/>
      <color theme="3"/>
      <name val="Arial"/>
      <family val="2"/>
    </font>
    <font>
      <b/>
      <sz val="11"/>
      <color rgb="FF294884"/>
      <name val="Arial"/>
      <family val="2"/>
    </font>
    <font>
      <sz val="14"/>
      <color theme="0"/>
      <name val="Arial"/>
      <family val="2"/>
    </font>
    <font>
      <sz val="7"/>
      <color theme="0"/>
      <name val="Arial"/>
      <family val="2"/>
    </font>
    <font>
      <b/>
      <sz val="18"/>
      <color theme="3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theme="3"/>
      </right>
      <top style="medium">
        <color theme="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 diagonalUp="1">
      <left style="thin"/>
      <right style="thin"/>
      <top style="medium"/>
      <bottom style="thin"/>
      <diagonal style="thick">
        <color rgb="FFFF0000"/>
      </diagonal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 diagonalUp="1">
      <left style="thin"/>
      <right style="thin"/>
      <top style="thin"/>
      <bottom style="medium"/>
      <diagonal style="thick">
        <color rgb="FFFF0000"/>
      </diagonal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 diagonalUp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>
        <color indexed="10"/>
      </diagonal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27">
    <xf numFmtId="0" fontId="0" fillId="0" borderId="0" xfId="0" applyAlignment="1">
      <alignment/>
    </xf>
    <xf numFmtId="164" fontId="63" fillId="33" borderId="10" xfId="0" applyNumberFormat="1" applyFont="1" applyFill="1" applyBorder="1" applyAlignment="1" applyProtection="1">
      <alignment vertical="center" wrapText="1"/>
      <protection locked="0"/>
    </xf>
    <xf numFmtId="0" fontId="63" fillId="33" borderId="11" xfId="0" applyFont="1" applyFill="1" applyBorder="1" applyAlignment="1" applyProtection="1">
      <alignment horizontal="center" vertical="center"/>
      <protection locked="0"/>
    </xf>
    <xf numFmtId="164" fontId="64" fillId="33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34" borderId="0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5" fillId="35" borderId="16" xfId="0" applyFont="1" applyFill="1" applyBorder="1" applyAlignment="1" applyProtection="1">
      <alignment horizontal="center" vertical="center" wrapText="1"/>
      <protection locked="0"/>
    </xf>
    <xf numFmtId="165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horizontal="center" vertical="center" wrapText="1"/>
      <protection locked="0"/>
    </xf>
    <xf numFmtId="0" fontId="5" fillId="35" borderId="19" xfId="0" applyFont="1" applyFill="1" applyBorder="1" applyAlignment="1" applyProtection="1">
      <alignment horizontal="center" vertical="center" wrapText="1"/>
      <protection locked="0"/>
    </xf>
    <xf numFmtId="0" fontId="5" fillId="36" borderId="19" xfId="0" applyFont="1" applyFill="1" applyBorder="1" applyAlignment="1" applyProtection="1">
      <alignment vertical="center" wrapText="1"/>
      <protection locked="0"/>
    </xf>
    <xf numFmtId="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20" xfId="0" applyFont="1" applyFill="1" applyBorder="1" applyAlignment="1" applyProtection="1">
      <alignment vertical="center" wrapText="1"/>
      <protection locked="0"/>
    </xf>
    <xf numFmtId="165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5" fillId="37" borderId="21" xfId="0" applyFont="1" applyFill="1" applyBorder="1" applyAlignment="1" applyProtection="1">
      <alignment vertical="center" wrapText="1"/>
      <protection locked="0"/>
    </xf>
    <xf numFmtId="165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6" fillId="38" borderId="24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0" fillId="39" borderId="25" xfId="0" applyFont="1" applyFill="1" applyBorder="1" applyAlignment="1" applyProtection="1">
      <alignment horizontal="left" vertical="center"/>
      <protection/>
    </xf>
    <xf numFmtId="0" fontId="12" fillId="40" borderId="26" xfId="0" applyFont="1" applyFill="1" applyBorder="1" applyAlignment="1" applyProtection="1">
      <alignment horizontal="left" indent="1"/>
      <protection/>
    </xf>
    <xf numFmtId="0" fontId="66" fillId="40" borderId="26" xfId="0" applyFont="1" applyFill="1" applyBorder="1" applyAlignment="1" applyProtection="1">
      <alignment vertical="center"/>
      <protection/>
    </xf>
    <xf numFmtId="0" fontId="4" fillId="40" borderId="26" xfId="0" applyFont="1" applyFill="1" applyBorder="1" applyAlignment="1" applyProtection="1">
      <alignment/>
      <protection/>
    </xf>
    <xf numFmtId="0" fontId="12" fillId="40" borderId="26" xfId="0" applyFont="1" applyFill="1" applyBorder="1" applyAlignment="1" applyProtection="1">
      <alignment/>
      <protection/>
    </xf>
    <xf numFmtId="0" fontId="4" fillId="40" borderId="27" xfId="0" applyFont="1" applyFill="1" applyBorder="1" applyAlignment="1" applyProtection="1">
      <alignment/>
      <protection/>
    </xf>
    <xf numFmtId="0" fontId="4" fillId="40" borderId="28" xfId="0" applyFont="1" applyFill="1" applyBorder="1" applyAlignment="1" applyProtection="1">
      <alignment/>
      <protection/>
    </xf>
    <xf numFmtId="0" fontId="4" fillId="40" borderId="0" xfId="0" applyFont="1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9" xfId="0" applyFill="1" applyBorder="1" applyAlignment="1" applyProtection="1">
      <alignment/>
      <protection/>
    </xf>
    <xf numFmtId="0" fontId="10" fillId="39" borderId="28" xfId="0" applyFont="1" applyFill="1" applyBorder="1" applyAlignment="1" applyProtection="1">
      <alignment vertical="center"/>
      <protection/>
    </xf>
    <xf numFmtId="0" fontId="12" fillId="40" borderId="0" xfId="0" applyFont="1" applyFill="1" applyBorder="1" applyAlignment="1" applyProtection="1">
      <alignment horizontal="left" indent="1"/>
      <protection/>
    </xf>
    <xf numFmtId="0" fontId="12" fillId="40" borderId="0" xfId="0" applyFont="1" applyFill="1" applyBorder="1" applyAlignment="1" applyProtection="1">
      <alignment/>
      <protection/>
    </xf>
    <xf numFmtId="0" fontId="4" fillId="40" borderId="29" xfId="0" applyFont="1" applyFill="1" applyBorder="1" applyAlignment="1" applyProtection="1">
      <alignment/>
      <protection/>
    </xf>
    <xf numFmtId="0" fontId="13" fillId="41" borderId="28" xfId="0" applyFont="1" applyFill="1" applyBorder="1" applyAlignment="1" applyProtection="1">
      <alignment/>
      <protection/>
    </xf>
    <xf numFmtId="0" fontId="10" fillId="40" borderId="0" xfId="0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13" fillId="42" borderId="28" xfId="0" applyFont="1" applyFill="1" applyBorder="1" applyAlignment="1" applyProtection="1">
      <alignment/>
      <protection/>
    </xf>
    <xf numFmtId="0" fontId="0" fillId="40" borderId="30" xfId="0" applyFill="1" applyBorder="1" applyAlignment="1" applyProtection="1">
      <alignment/>
      <protection/>
    </xf>
    <xf numFmtId="0" fontId="12" fillId="40" borderId="24" xfId="0" applyFont="1" applyFill="1" applyBorder="1" applyAlignment="1" applyProtection="1">
      <alignment horizontal="left" indent="1"/>
      <protection/>
    </xf>
    <xf numFmtId="0" fontId="4" fillId="40" borderId="24" xfId="0" applyFont="1" applyFill="1" applyBorder="1" applyAlignment="1" applyProtection="1">
      <alignment/>
      <protection/>
    </xf>
    <xf numFmtId="0" fontId="12" fillId="40" borderId="31" xfId="0" applyFont="1" applyFill="1" applyBorder="1" applyAlignment="1" applyProtection="1">
      <alignment horizontal="left" inden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66" fillId="37" borderId="32" xfId="0" applyFont="1" applyFill="1" applyBorder="1" applyAlignment="1" applyProtection="1">
      <alignment vertical="center" wrapText="1"/>
      <protection/>
    </xf>
    <xf numFmtId="0" fontId="63" fillId="33" borderId="33" xfId="0" applyFont="1" applyFill="1" applyBorder="1" applyAlignment="1" applyProtection="1">
      <alignment horizontal="center" vertical="center" wrapText="1"/>
      <protection/>
    </xf>
    <xf numFmtId="0" fontId="63" fillId="33" borderId="34" xfId="0" applyFont="1" applyFill="1" applyBorder="1" applyAlignment="1" applyProtection="1">
      <alignment horizontal="center" vertical="center" wrapText="1"/>
      <protection/>
    </xf>
    <xf numFmtId="0" fontId="63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3" fillId="37" borderId="35" xfId="0" applyFont="1" applyFill="1" applyBorder="1" applyAlignment="1" applyProtection="1">
      <alignment vertical="center" wrapText="1"/>
      <protection/>
    </xf>
    <xf numFmtId="165" fontId="6" fillId="40" borderId="36" xfId="0" applyNumberFormat="1" applyFont="1" applyFill="1" applyBorder="1" applyAlignment="1" applyProtection="1">
      <alignment horizontal="center" vertical="center" wrapText="1"/>
      <protection/>
    </xf>
    <xf numFmtId="165" fontId="6" fillId="40" borderId="37" xfId="0" applyNumberFormat="1" applyFont="1" applyFill="1" applyBorder="1" applyAlignment="1" applyProtection="1">
      <alignment horizontal="center" vertical="center" wrapText="1"/>
      <protection/>
    </xf>
    <xf numFmtId="164" fontId="6" fillId="4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165" fontId="6" fillId="0" borderId="0" xfId="0" applyNumberFormat="1" applyFont="1" applyFill="1" applyBorder="1" applyAlignment="1" applyProtection="1">
      <alignment horizontal="center" vertical="center" wrapText="1"/>
      <protection/>
    </xf>
    <xf numFmtId="9" fontId="64" fillId="37" borderId="38" xfId="0" applyNumberFormat="1" applyFont="1" applyFill="1" applyBorder="1" applyAlignment="1" applyProtection="1">
      <alignment vertical="center" wrapText="1"/>
      <protection/>
    </xf>
    <xf numFmtId="165" fontId="6" fillId="40" borderId="39" xfId="0" applyNumberFormat="1" applyFont="1" applyFill="1" applyBorder="1" applyAlignment="1" applyProtection="1">
      <alignment horizontal="center" vertical="center" wrapText="1"/>
      <protection/>
    </xf>
    <xf numFmtId="165" fontId="6" fillId="40" borderId="40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 applyProtection="1">
      <alignment horizontal="left" vertical="center" indent="5"/>
      <protection/>
    </xf>
    <xf numFmtId="0" fontId="8" fillId="0" borderId="0" xfId="0" applyFont="1" applyAlignment="1" applyProtection="1">
      <alignment horizontal="left" indent="5"/>
      <protection/>
    </xf>
    <xf numFmtId="0" fontId="1" fillId="0" borderId="0" xfId="0" applyFont="1" applyFill="1" applyAlignment="1" applyProtection="1">
      <alignment vertical="center" wrapText="1"/>
      <protection/>
    </xf>
    <xf numFmtId="0" fontId="67" fillId="0" borderId="0" xfId="0" applyFont="1" applyAlignment="1" applyProtection="1">
      <alignment horizontal="left" vertical="top" indent="5"/>
      <protection/>
    </xf>
    <xf numFmtId="0" fontId="68" fillId="0" borderId="0" xfId="0" applyFont="1" applyAlignment="1" applyProtection="1">
      <alignment horizontal="left" vertical="top"/>
      <protection/>
    </xf>
    <xf numFmtId="0" fontId="69" fillId="0" borderId="0" xfId="0" applyFont="1" applyAlignment="1" applyProtection="1">
      <alignment horizontal="left" vertical="top" indent="5"/>
      <protection/>
    </xf>
    <xf numFmtId="0" fontId="7" fillId="0" borderId="0" xfId="0" applyFont="1" applyAlignment="1" applyProtection="1">
      <alignment horizontal="left" vertical="top" wrapText="1" indent="5"/>
      <protection/>
    </xf>
    <xf numFmtId="0" fontId="2" fillId="0" borderId="0" xfId="0" applyFont="1" applyAlignment="1" applyProtection="1">
      <alignment vertical="center" wrapText="1"/>
      <protection/>
    </xf>
    <xf numFmtId="0" fontId="0" fillId="34" borderId="0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63" fillId="37" borderId="21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70" fillId="38" borderId="0" xfId="0" applyFont="1" applyFill="1" applyBorder="1" applyAlignment="1" applyProtection="1">
      <alignment horizontal="left" indent="2"/>
      <protection/>
    </xf>
    <xf numFmtId="0" fontId="71" fillId="38" borderId="0" xfId="0" applyFont="1" applyFill="1" applyBorder="1" applyAlignment="1" applyProtection="1">
      <alignment vertical="center" wrapText="1"/>
      <protection/>
    </xf>
    <xf numFmtId="0" fontId="2" fillId="38" borderId="0" xfId="0" applyFont="1" applyFill="1" applyBorder="1" applyAlignment="1" applyProtection="1">
      <alignment vertical="center" wrapText="1"/>
      <protection/>
    </xf>
    <xf numFmtId="0" fontId="69" fillId="0" borderId="0" xfId="0" applyFont="1" applyAlignment="1" applyProtection="1">
      <alignment/>
      <protection/>
    </xf>
    <xf numFmtId="0" fontId="63" fillId="37" borderId="32" xfId="0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center" vertical="top"/>
      <protection/>
    </xf>
    <xf numFmtId="0" fontId="6" fillId="34" borderId="0" xfId="0" applyFont="1" applyFill="1" applyBorder="1" applyAlignment="1" applyProtection="1">
      <alignment horizontal="left" vertical="center" wrapText="1" indent="7"/>
      <protection/>
    </xf>
    <xf numFmtId="0" fontId="72" fillId="0" borderId="0" xfId="0" applyFont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center" vertical="top"/>
      <protection/>
    </xf>
    <xf numFmtId="0" fontId="66" fillId="37" borderId="24" xfId="0" applyFont="1" applyFill="1" applyBorder="1" applyAlignment="1" applyProtection="1">
      <alignment horizontal="center" vertical="center"/>
      <protection/>
    </xf>
    <xf numFmtId="164" fontId="63" fillId="33" borderId="10" xfId="0" applyNumberFormat="1" applyFont="1" applyFill="1" applyBorder="1" applyAlignment="1" applyProtection="1">
      <alignment vertical="center" wrapText="1"/>
      <protection/>
    </xf>
    <xf numFmtId="0" fontId="63" fillId="33" borderId="11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5" fillId="35" borderId="19" xfId="0" applyFont="1" applyFill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center" vertical="center" wrapText="1"/>
      <protection/>
    </xf>
    <xf numFmtId="0" fontId="5" fillId="36" borderId="19" xfId="0" applyFont="1" applyFill="1" applyBorder="1" applyAlignment="1" applyProtection="1">
      <alignment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 wrapText="1"/>
      <protection/>
    </xf>
    <xf numFmtId="10" fontId="5" fillId="0" borderId="19" xfId="0" applyNumberFormat="1" applyFont="1" applyFill="1" applyBorder="1" applyAlignment="1" applyProtection="1">
      <alignment horizontal="center" vertical="center" wrapText="1"/>
      <protection/>
    </xf>
    <xf numFmtId="165" fontId="5" fillId="0" borderId="19" xfId="0" applyNumberFormat="1" applyFont="1" applyFill="1" applyBorder="1" applyAlignment="1" applyProtection="1">
      <alignment horizontal="center" vertical="center" wrapText="1"/>
      <protection/>
    </xf>
    <xf numFmtId="164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36" borderId="20" xfId="0" applyFont="1" applyFill="1" applyBorder="1" applyAlignment="1" applyProtection="1">
      <alignment vertical="center" wrapText="1"/>
      <protection/>
    </xf>
    <xf numFmtId="165" fontId="5" fillId="0" borderId="20" xfId="0" applyNumberFormat="1" applyFont="1" applyFill="1" applyBorder="1" applyAlignment="1" applyProtection="1">
      <alignment horizontal="center" vertical="center" wrapText="1"/>
      <protection/>
    </xf>
    <xf numFmtId="164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65" fillId="37" borderId="21" xfId="0" applyFont="1" applyFill="1" applyBorder="1" applyAlignment="1" applyProtection="1">
      <alignment vertical="center" wrapText="1"/>
      <protection/>
    </xf>
    <xf numFmtId="165" fontId="4" fillId="0" borderId="22" xfId="0" applyNumberFormat="1" applyFont="1" applyFill="1" applyBorder="1" applyAlignment="1" applyProtection="1">
      <alignment horizontal="center" vertical="center" wrapText="1"/>
      <protection/>
    </xf>
    <xf numFmtId="165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5" fillId="35" borderId="16" xfId="0" applyFont="1" applyFill="1" applyBorder="1" applyAlignment="1" applyProtection="1">
      <alignment horizontal="center" vertical="center" wrapText="1"/>
      <protection/>
    </xf>
    <xf numFmtId="165" fontId="6" fillId="0" borderId="17" xfId="0" applyNumberFormat="1" applyFont="1" applyFill="1" applyBorder="1" applyAlignment="1" applyProtection="1">
      <alignment horizontal="center" vertical="center" wrapText="1"/>
      <protection/>
    </xf>
    <xf numFmtId="165" fontId="6" fillId="2" borderId="17" xfId="0" applyNumberFormat="1" applyFont="1" applyFill="1" applyBorder="1" applyAlignment="1" applyProtection="1">
      <alignment horizontal="center" vertical="center" wrapText="1"/>
      <protection/>
    </xf>
    <xf numFmtId="165" fontId="4" fillId="0" borderId="23" xfId="0" applyNumberFormat="1" applyFont="1" applyFill="1" applyBorder="1" applyAlignment="1" applyProtection="1">
      <alignment horizontal="center" vertical="center" wrapText="1"/>
      <protection/>
    </xf>
    <xf numFmtId="164" fontId="64" fillId="33" borderId="12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257175</xdr:rowOff>
    </xdr:from>
    <xdr:to>
      <xdr:col>0</xdr:col>
      <xdr:colOff>1076325</xdr:colOff>
      <xdr:row>4</xdr:row>
      <xdr:rowOff>638175</xdr:rowOff>
    </xdr:to>
    <xdr:sp>
      <xdr:nvSpPr>
        <xdr:cNvPr id="1" name="AutoShape 2"/>
        <xdr:cNvSpPr>
          <a:spLocks/>
        </xdr:cNvSpPr>
      </xdr:nvSpPr>
      <xdr:spPr>
        <a:xfrm>
          <a:off x="257175" y="1752600"/>
          <a:ext cx="809625" cy="381000"/>
        </a:xfrm>
        <a:prstGeom prst="rightArrow">
          <a:avLst>
            <a:gd name="adj" fmla="val 356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oneCellAnchor>
    <xdr:from>
      <xdr:col>0</xdr:col>
      <xdr:colOff>619125</xdr:colOff>
      <xdr:row>4</xdr:row>
      <xdr:rowOff>285750</xdr:rowOff>
    </xdr:from>
    <xdr:ext cx="333375" cy="333375"/>
    <xdr:sp>
      <xdr:nvSpPr>
        <xdr:cNvPr id="2" name="ZoneTexte 1"/>
        <xdr:cNvSpPr txBox="1">
          <a:spLocks noChangeArrowheads="1"/>
        </xdr:cNvSpPr>
      </xdr:nvSpPr>
      <xdr:spPr>
        <a:xfrm>
          <a:off x="619125" y="1781175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0</xdr:col>
      <xdr:colOff>238125</xdr:colOff>
      <xdr:row>5</xdr:row>
      <xdr:rowOff>228600</xdr:rowOff>
    </xdr:from>
    <xdr:to>
      <xdr:col>0</xdr:col>
      <xdr:colOff>1057275</xdr:colOff>
      <xdr:row>6</xdr:row>
      <xdr:rowOff>104775</xdr:rowOff>
    </xdr:to>
    <xdr:sp>
      <xdr:nvSpPr>
        <xdr:cNvPr id="3" name="AutoShape 2"/>
        <xdr:cNvSpPr>
          <a:spLocks/>
        </xdr:cNvSpPr>
      </xdr:nvSpPr>
      <xdr:spPr>
        <a:xfrm>
          <a:off x="238125" y="2400300"/>
          <a:ext cx="809625" cy="390525"/>
        </a:xfrm>
        <a:prstGeom prst="rightArrow">
          <a:avLst>
            <a:gd name="adj" fmla="val 539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oneCellAnchor>
    <xdr:from>
      <xdr:col>0</xdr:col>
      <xdr:colOff>371475</xdr:colOff>
      <xdr:row>5</xdr:row>
      <xdr:rowOff>266700</xdr:rowOff>
    </xdr:from>
    <xdr:ext cx="866775" cy="352425"/>
    <xdr:sp>
      <xdr:nvSpPr>
        <xdr:cNvPr id="4" name="ZoneTexte 8"/>
        <xdr:cNvSpPr txBox="1">
          <a:spLocks noChangeArrowheads="1"/>
        </xdr:cNvSpPr>
      </xdr:nvSpPr>
      <xdr:spPr>
        <a:xfrm>
          <a:off x="371475" y="243840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</a:t>
          </a:r>
        </a:p>
      </xdr:txBody>
    </xdr:sp>
    <xdr:clientData/>
  </xdr:oneCellAnchor>
  <xdr:oneCellAnchor>
    <xdr:from>
      <xdr:col>0</xdr:col>
      <xdr:colOff>342900</xdr:colOff>
      <xdr:row>17</xdr:row>
      <xdr:rowOff>9525</xdr:rowOff>
    </xdr:from>
    <xdr:ext cx="638175" cy="342900"/>
    <xdr:sp>
      <xdr:nvSpPr>
        <xdr:cNvPr id="5" name="ZoneTexte 9"/>
        <xdr:cNvSpPr txBox="1">
          <a:spLocks noChangeArrowheads="1"/>
        </xdr:cNvSpPr>
      </xdr:nvSpPr>
      <xdr:spPr>
        <a:xfrm>
          <a:off x="342900" y="5753100"/>
          <a:ext cx="638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 </a:t>
          </a:r>
        </a:p>
      </xdr:txBody>
    </xdr:sp>
    <xdr:clientData/>
  </xdr:oneCellAnchor>
  <xdr:twoCellAnchor>
    <xdr:from>
      <xdr:col>0</xdr:col>
      <xdr:colOff>371475</xdr:colOff>
      <xdr:row>17</xdr:row>
      <xdr:rowOff>9525</xdr:rowOff>
    </xdr:from>
    <xdr:to>
      <xdr:col>0</xdr:col>
      <xdr:colOff>1009650</xdr:colOff>
      <xdr:row>17</xdr:row>
      <xdr:rowOff>342900</xdr:rowOff>
    </xdr:to>
    <xdr:sp>
      <xdr:nvSpPr>
        <xdr:cNvPr id="6" name="AutoShape 2"/>
        <xdr:cNvSpPr>
          <a:spLocks/>
        </xdr:cNvSpPr>
      </xdr:nvSpPr>
      <xdr:spPr>
        <a:xfrm>
          <a:off x="371475" y="5753100"/>
          <a:ext cx="638175" cy="333375"/>
        </a:xfrm>
        <a:prstGeom prst="rightArrow">
          <a:avLst>
            <a:gd name="adj" fmla="val 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oneCellAnchor>
    <xdr:from>
      <xdr:col>0</xdr:col>
      <xdr:colOff>295275</xdr:colOff>
      <xdr:row>17</xdr:row>
      <xdr:rowOff>38100</xdr:rowOff>
    </xdr:from>
    <xdr:ext cx="714375" cy="342900"/>
    <xdr:sp>
      <xdr:nvSpPr>
        <xdr:cNvPr id="7" name="ZoneTexte 12"/>
        <xdr:cNvSpPr txBox="1">
          <a:spLocks noChangeArrowheads="1"/>
        </xdr:cNvSpPr>
      </xdr:nvSpPr>
      <xdr:spPr>
        <a:xfrm>
          <a:off x="295275" y="5781675"/>
          <a:ext cx="714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oneCellAnchor>
  <xdr:twoCellAnchor>
    <xdr:from>
      <xdr:col>11</xdr:col>
      <xdr:colOff>57150</xdr:colOff>
      <xdr:row>4</xdr:row>
      <xdr:rowOff>228600</xdr:rowOff>
    </xdr:from>
    <xdr:to>
      <xdr:col>12</xdr:col>
      <xdr:colOff>0</xdr:colOff>
      <xdr:row>4</xdr:row>
      <xdr:rowOff>542925</xdr:rowOff>
    </xdr:to>
    <xdr:sp>
      <xdr:nvSpPr>
        <xdr:cNvPr id="8" name="AutoShape 2"/>
        <xdr:cNvSpPr>
          <a:spLocks/>
        </xdr:cNvSpPr>
      </xdr:nvSpPr>
      <xdr:spPr>
        <a:xfrm rot="10800000">
          <a:off x="10944225" y="1724025"/>
          <a:ext cx="866775" cy="314325"/>
        </a:xfrm>
        <a:prstGeom prst="rightArrow">
          <a:avLst>
            <a:gd name="adj" fmla="val 16013"/>
          </a:avLst>
        </a:prstGeom>
        <a:solidFill>
          <a:srgbClr val="00206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oneCellAnchor>
    <xdr:from>
      <xdr:col>11</xdr:col>
      <xdr:colOff>457200</xdr:colOff>
      <xdr:row>4</xdr:row>
      <xdr:rowOff>228600</xdr:rowOff>
    </xdr:from>
    <xdr:ext cx="647700" cy="342900"/>
    <xdr:sp>
      <xdr:nvSpPr>
        <xdr:cNvPr id="9" name="ZoneTexte 17"/>
        <xdr:cNvSpPr txBox="1">
          <a:spLocks noChangeArrowheads="1"/>
        </xdr:cNvSpPr>
      </xdr:nvSpPr>
      <xdr:spPr>
        <a:xfrm>
          <a:off x="11344275" y="1724025"/>
          <a:ext cx="647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  3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38100</xdr:rowOff>
    </xdr:from>
    <xdr:to>
      <xdr:col>0</xdr:col>
      <xdr:colOff>723900</xdr:colOff>
      <xdr:row>3</xdr:row>
      <xdr:rowOff>142875</xdr:rowOff>
    </xdr:to>
    <xdr:pic>
      <xdr:nvPicPr>
        <xdr:cNvPr id="10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695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257175</xdr:rowOff>
    </xdr:from>
    <xdr:to>
      <xdr:col>0</xdr:col>
      <xdr:colOff>1076325</xdr:colOff>
      <xdr:row>4</xdr:row>
      <xdr:rowOff>638175</xdr:rowOff>
    </xdr:to>
    <xdr:sp>
      <xdr:nvSpPr>
        <xdr:cNvPr id="1" name="AutoShape 2"/>
        <xdr:cNvSpPr>
          <a:spLocks/>
        </xdr:cNvSpPr>
      </xdr:nvSpPr>
      <xdr:spPr>
        <a:xfrm>
          <a:off x="257175" y="1752600"/>
          <a:ext cx="809625" cy="381000"/>
        </a:xfrm>
        <a:prstGeom prst="rightArrow">
          <a:avLst>
            <a:gd name="adj" fmla="val -298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oneCellAnchor>
    <xdr:from>
      <xdr:col>0</xdr:col>
      <xdr:colOff>619125</xdr:colOff>
      <xdr:row>4</xdr:row>
      <xdr:rowOff>285750</xdr:rowOff>
    </xdr:from>
    <xdr:ext cx="333375" cy="333375"/>
    <xdr:sp>
      <xdr:nvSpPr>
        <xdr:cNvPr id="2" name="ZoneTexte 2"/>
        <xdr:cNvSpPr txBox="1">
          <a:spLocks noChangeArrowheads="1"/>
        </xdr:cNvSpPr>
      </xdr:nvSpPr>
      <xdr:spPr>
        <a:xfrm>
          <a:off x="619125" y="1781175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0</xdr:col>
      <xdr:colOff>238125</xdr:colOff>
      <xdr:row>5</xdr:row>
      <xdr:rowOff>228600</xdr:rowOff>
    </xdr:from>
    <xdr:to>
      <xdr:col>0</xdr:col>
      <xdr:colOff>1057275</xdr:colOff>
      <xdr:row>6</xdr:row>
      <xdr:rowOff>104775</xdr:rowOff>
    </xdr:to>
    <xdr:sp>
      <xdr:nvSpPr>
        <xdr:cNvPr id="3" name="AutoShape 2"/>
        <xdr:cNvSpPr>
          <a:spLocks/>
        </xdr:cNvSpPr>
      </xdr:nvSpPr>
      <xdr:spPr>
        <a:xfrm>
          <a:off x="238125" y="2400300"/>
          <a:ext cx="809625" cy="390525"/>
        </a:xfrm>
        <a:prstGeom prst="rightArrow">
          <a:avLst>
            <a:gd name="adj" fmla="val -316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oneCellAnchor>
    <xdr:from>
      <xdr:col>0</xdr:col>
      <xdr:colOff>371475</xdr:colOff>
      <xdr:row>5</xdr:row>
      <xdr:rowOff>266700</xdr:rowOff>
    </xdr:from>
    <xdr:ext cx="866775" cy="352425"/>
    <xdr:sp>
      <xdr:nvSpPr>
        <xdr:cNvPr id="4" name="ZoneTexte 4"/>
        <xdr:cNvSpPr txBox="1">
          <a:spLocks noChangeArrowheads="1"/>
        </xdr:cNvSpPr>
      </xdr:nvSpPr>
      <xdr:spPr>
        <a:xfrm>
          <a:off x="371475" y="2438400"/>
          <a:ext cx="866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</a:t>
          </a:r>
        </a:p>
      </xdr:txBody>
    </xdr:sp>
    <xdr:clientData/>
  </xdr:oneCellAnchor>
  <xdr:oneCellAnchor>
    <xdr:from>
      <xdr:col>0</xdr:col>
      <xdr:colOff>342900</xdr:colOff>
      <xdr:row>17</xdr:row>
      <xdr:rowOff>9525</xdr:rowOff>
    </xdr:from>
    <xdr:ext cx="638175" cy="342900"/>
    <xdr:sp>
      <xdr:nvSpPr>
        <xdr:cNvPr id="5" name="ZoneTexte 5"/>
        <xdr:cNvSpPr txBox="1">
          <a:spLocks noChangeArrowheads="1"/>
        </xdr:cNvSpPr>
      </xdr:nvSpPr>
      <xdr:spPr>
        <a:xfrm>
          <a:off x="342900" y="5753100"/>
          <a:ext cx="638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 </a:t>
          </a:r>
        </a:p>
      </xdr:txBody>
    </xdr:sp>
    <xdr:clientData/>
  </xdr:oneCellAnchor>
  <xdr:twoCellAnchor>
    <xdr:from>
      <xdr:col>0</xdr:col>
      <xdr:colOff>371475</xdr:colOff>
      <xdr:row>17</xdr:row>
      <xdr:rowOff>9525</xdr:rowOff>
    </xdr:from>
    <xdr:to>
      <xdr:col>0</xdr:col>
      <xdr:colOff>1009650</xdr:colOff>
      <xdr:row>17</xdr:row>
      <xdr:rowOff>342900</xdr:rowOff>
    </xdr:to>
    <xdr:sp>
      <xdr:nvSpPr>
        <xdr:cNvPr id="6" name="AutoShape 2"/>
        <xdr:cNvSpPr>
          <a:spLocks/>
        </xdr:cNvSpPr>
      </xdr:nvSpPr>
      <xdr:spPr>
        <a:xfrm>
          <a:off x="371475" y="5753100"/>
          <a:ext cx="638175" cy="333375"/>
        </a:xfrm>
        <a:prstGeom prst="rightArrow">
          <a:avLst>
            <a:gd name="adj" fmla="val -848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oneCellAnchor>
    <xdr:from>
      <xdr:col>0</xdr:col>
      <xdr:colOff>295275</xdr:colOff>
      <xdr:row>17</xdr:row>
      <xdr:rowOff>38100</xdr:rowOff>
    </xdr:from>
    <xdr:ext cx="714375" cy="342900"/>
    <xdr:sp>
      <xdr:nvSpPr>
        <xdr:cNvPr id="7" name="ZoneTexte 7"/>
        <xdr:cNvSpPr txBox="1">
          <a:spLocks noChangeArrowheads="1"/>
        </xdr:cNvSpPr>
      </xdr:nvSpPr>
      <xdr:spPr>
        <a:xfrm>
          <a:off x="295275" y="5781675"/>
          <a:ext cx="714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oneCellAnchor>
  <xdr:twoCellAnchor>
    <xdr:from>
      <xdr:col>11</xdr:col>
      <xdr:colOff>57150</xdr:colOff>
      <xdr:row>4</xdr:row>
      <xdr:rowOff>228600</xdr:rowOff>
    </xdr:from>
    <xdr:to>
      <xdr:col>12</xdr:col>
      <xdr:colOff>0</xdr:colOff>
      <xdr:row>4</xdr:row>
      <xdr:rowOff>542925</xdr:rowOff>
    </xdr:to>
    <xdr:sp>
      <xdr:nvSpPr>
        <xdr:cNvPr id="8" name="AutoShape 2"/>
        <xdr:cNvSpPr>
          <a:spLocks/>
        </xdr:cNvSpPr>
      </xdr:nvSpPr>
      <xdr:spPr>
        <a:xfrm rot="10800000">
          <a:off x="10944225" y="1724025"/>
          <a:ext cx="866775" cy="314325"/>
        </a:xfrm>
        <a:prstGeom prst="rightArrow">
          <a:avLst>
            <a:gd name="adj" fmla="val 9046"/>
          </a:avLst>
        </a:prstGeom>
        <a:solidFill>
          <a:srgbClr val="00206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oneCellAnchor>
    <xdr:from>
      <xdr:col>11</xdr:col>
      <xdr:colOff>457200</xdr:colOff>
      <xdr:row>4</xdr:row>
      <xdr:rowOff>228600</xdr:rowOff>
    </xdr:from>
    <xdr:ext cx="647700" cy="342900"/>
    <xdr:sp>
      <xdr:nvSpPr>
        <xdr:cNvPr id="9" name="ZoneTexte 9"/>
        <xdr:cNvSpPr txBox="1">
          <a:spLocks noChangeArrowheads="1"/>
        </xdr:cNvSpPr>
      </xdr:nvSpPr>
      <xdr:spPr>
        <a:xfrm>
          <a:off x="11344275" y="1724025"/>
          <a:ext cx="647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  3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38100</xdr:rowOff>
    </xdr:from>
    <xdr:to>
      <xdr:col>0</xdr:col>
      <xdr:colOff>723900</xdr:colOff>
      <xdr:row>3</xdr:row>
      <xdr:rowOff>142875</xdr:rowOff>
    </xdr:to>
    <xdr:pic>
      <xdr:nvPicPr>
        <xdr:cNvPr id="10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695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="70" zoomScaleNormal="70" zoomScalePageLayoutView="0" workbookViewId="0" topLeftCell="A4">
      <selection activeCell="C7" sqref="C7"/>
    </sheetView>
  </sheetViews>
  <sheetFormatPr defaultColWidth="11.00390625" defaultRowHeight="12.75"/>
  <cols>
    <col min="1" max="1" width="15.375" style="4" customWidth="1"/>
    <col min="2" max="2" width="16.75390625" style="4" customWidth="1"/>
    <col min="3" max="3" width="13.75390625" style="4" customWidth="1"/>
    <col min="4" max="17" width="12.125" style="4" customWidth="1"/>
    <col min="18" max="18" width="10.00390625" style="4" hidden="1" customWidth="1"/>
    <col min="19" max="19" width="3.375" style="4" customWidth="1"/>
    <col min="20" max="16384" width="11.375" style="4" customWidth="1"/>
  </cols>
  <sheetData>
    <row r="1" spans="1:20" ht="34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T1" s="5"/>
    </row>
    <row r="2" spans="1:20" ht="18" customHeight="1">
      <c r="A2" s="77" t="s">
        <v>40</v>
      </c>
      <c r="B2" s="78"/>
      <c r="C2" s="100" t="s">
        <v>37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79"/>
      <c r="O2" s="79"/>
      <c r="P2" s="35"/>
      <c r="Q2" s="35"/>
      <c r="T2" s="5"/>
    </row>
    <row r="3" spans="1:20" ht="16.5" customHeight="1">
      <c r="A3" s="80" t="s">
        <v>41</v>
      </c>
      <c r="B3" s="78"/>
      <c r="C3" s="81"/>
      <c r="D3" s="101" t="s">
        <v>28</v>
      </c>
      <c r="E3" s="101"/>
      <c r="F3" s="101"/>
      <c r="G3" s="101"/>
      <c r="H3" s="101"/>
      <c r="I3" s="101"/>
      <c r="J3" s="101"/>
      <c r="K3" s="101"/>
      <c r="L3" s="101"/>
      <c r="M3" s="79"/>
      <c r="N3" s="79"/>
      <c r="O3" s="79"/>
      <c r="P3" s="35"/>
      <c r="Q3" s="35"/>
      <c r="T3" s="5"/>
    </row>
    <row r="4" spans="1:20" ht="48.75" customHeight="1" thickBot="1">
      <c r="A4" s="82" t="s">
        <v>42</v>
      </c>
      <c r="B4" s="83"/>
      <c r="C4" s="35"/>
      <c r="D4" s="84"/>
      <c r="E4" s="84"/>
      <c r="F4" s="84"/>
      <c r="G4" s="84"/>
      <c r="H4" s="84"/>
      <c r="I4" s="84"/>
      <c r="J4" s="84"/>
      <c r="K4" s="85"/>
      <c r="L4" s="99"/>
      <c r="M4" s="99"/>
      <c r="N4" s="99"/>
      <c r="O4" s="99"/>
      <c r="P4" s="85"/>
      <c r="Q4" s="85"/>
      <c r="R4" s="7"/>
      <c r="S4" s="7"/>
      <c r="T4" s="7"/>
    </row>
    <row r="5" spans="1:20" ht="53.25" customHeight="1" thickBot="1">
      <c r="A5" s="96"/>
      <c r="B5" s="97" t="s">
        <v>0</v>
      </c>
      <c r="C5" s="1"/>
      <c r="D5" s="86"/>
      <c r="E5" s="35"/>
      <c r="F5" s="35"/>
      <c r="G5" s="35"/>
      <c r="H5" s="35"/>
      <c r="I5" s="87" t="s">
        <v>25</v>
      </c>
      <c r="J5" s="88" t="s">
        <v>27</v>
      </c>
      <c r="K5" s="3">
        <f>C5/12/C6</f>
        <v>0</v>
      </c>
      <c r="L5" s="79"/>
      <c r="M5" s="79"/>
      <c r="N5" s="79"/>
      <c r="O5" s="79"/>
      <c r="P5" s="84"/>
      <c r="Q5" s="84"/>
      <c r="R5" s="6"/>
      <c r="S5" s="8"/>
      <c r="T5" s="5"/>
    </row>
    <row r="6" spans="1:20" ht="40.5" customHeight="1" thickBot="1">
      <c r="A6" s="98" t="s">
        <v>24</v>
      </c>
      <c r="B6" s="67" t="s">
        <v>1</v>
      </c>
      <c r="C6" s="2">
        <v>1</v>
      </c>
      <c r="D6" s="89"/>
      <c r="E6" s="90"/>
      <c r="F6" s="90"/>
      <c r="G6" s="90"/>
      <c r="H6" s="90"/>
      <c r="I6" s="84"/>
      <c r="J6" s="91"/>
      <c r="K6" s="92"/>
      <c r="L6" s="92"/>
      <c r="M6" s="93"/>
      <c r="N6" s="93"/>
      <c r="O6" s="94"/>
      <c r="P6" s="95"/>
      <c r="Q6" s="86"/>
      <c r="R6" s="8"/>
      <c r="S6" s="9"/>
      <c r="T6" s="5"/>
    </row>
    <row r="7" spans="1:20" ht="33.75" customHeight="1" thickBot="1">
      <c r="A7" s="33"/>
      <c r="B7" s="34"/>
      <c r="C7" s="34"/>
      <c r="D7" s="34"/>
      <c r="E7" s="35"/>
      <c r="F7" s="36"/>
      <c r="G7" s="102" t="s">
        <v>29</v>
      </c>
      <c r="H7" s="102"/>
      <c r="I7" s="102"/>
      <c r="J7" s="102"/>
      <c r="K7" s="37"/>
      <c r="L7" s="38"/>
      <c r="M7" s="38"/>
      <c r="N7" s="38"/>
      <c r="O7" s="38"/>
      <c r="P7" s="38"/>
      <c r="Q7" s="38"/>
      <c r="R7" s="10"/>
      <c r="S7" s="9"/>
      <c r="T7" s="5"/>
    </row>
    <row r="8" spans="1:20" ht="15" customHeight="1">
      <c r="A8" s="33"/>
      <c r="B8" s="34"/>
      <c r="C8" s="34"/>
      <c r="D8" s="35"/>
      <c r="E8" s="39" t="s">
        <v>38</v>
      </c>
      <c r="F8" s="40" t="s">
        <v>35</v>
      </c>
      <c r="G8" s="41"/>
      <c r="H8" s="41"/>
      <c r="I8" s="41"/>
      <c r="J8" s="42"/>
      <c r="K8" s="43"/>
      <c r="L8" s="44"/>
      <c r="M8" s="38"/>
      <c r="N8" s="38"/>
      <c r="O8" s="38"/>
      <c r="P8" s="38"/>
      <c r="Q8" s="38"/>
      <c r="R8" s="11"/>
      <c r="S8" s="9"/>
      <c r="T8" s="5"/>
    </row>
    <row r="9" spans="1:20" ht="12.75">
      <c r="A9" s="33"/>
      <c r="B9" s="34"/>
      <c r="C9" s="34"/>
      <c r="D9" s="35"/>
      <c r="E9" s="45"/>
      <c r="F9" s="46"/>
      <c r="G9" s="46"/>
      <c r="H9" s="46"/>
      <c r="I9" s="46"/>
      <c r="J9" s="46"/>
      <c r="K9" s="47"/>
      <c r="L9" s="48"/>
      <c r="M9" s="38"/>
      <c r="N9" s="38"/>
      <c r="O9" s="38"/>
      <c r="P9" s="38"/>
      <c r="Q9" s="38"/>
      <c r="R9" s="11"/>
      <c r="S9" s="9"/>
      <c r="T9" s="5"/>
    </row>
    <row r="10" spans="1:20" ht="15">
      <c r="A10" s="33"/>
      <c r="B10" s="34"/>
      <c r="C10" s="34"/>
      <c r="D10" s="35"/>
      <c r="E10" s="49" t="s">
        <v>30</v>
      </c>
      <c r="F10" s="50" t="s">
        <v>31</v>
      </c>
      <c r="G10" s="46"/>
      <c r="H10" s="46"/>
      <c r="I10" s="46"/>
      <c r="J10" s="46"/>
      <c r="K10" s="51"/>
      <c r="L10" s="52"/>
      <c r="M10" s="38"/>
      <c r="N10" s="38"/>
      <c r="O10" s="38"/>
      <c r="P10" s="38"/>
      <c r="Q10" s="38"/>
      <c r="R10" s="11"/>
      <c r="S10" s="9"/>
      <c r="T10" s="5"/>
    </row>
    <row r="11" spans="1:20" ht="12.75">
      <c r="A11" s="33"/>
      <c r="B11" s="34"/>
      <c r="C11" s="34"/>
      <c r="D11" s="35"/>
      <c r="E11" s="45"/>
      <c r="F11" s="46"/>
      <c r="G11" s="46"/>
      <c r="H11" s="46"/>
      <c r="I11" s="46"/>
      <c r="J11" s="46"/>
      <c r="K11" s="47"/>
      <c r="L11" s="48"/>
      <c r="M11" s="38"/>
      <c r="N11" s="38"/>
      <c r="O11" s="38"/>
      <c r="P11" s="38"/>
      <c r="Q11" s="38"/>
      <c r="R11" s="11"/>
      <c r="S11" s="9"/>
      <c r="T11" s="5"/>
    </row>
    <row r="12" spans="1:20" ht="15">
      <c r="A12" s="33"/>
      <c r="B12" s="34"/>
      <c r="C12" s="34"/>
      <c r="D12" s="35"/>
      <c r="E12" s="53" t="s">
        <v>32</v>
      </c>
      <c r="F12" s="50" t="s">
        <v>33</v>
      </c>
      <c r="G12" s="46"/>
      <c r="H12" s="46"/>
      <c r="I12" s="46"/>
      <c r="J12" s="46"/>
      <c r="K12" s="54"/>
      <c r="L12" s="52"/>
      <c r="M12" s="38"/>
      <c r="N12" s="38"/>
      <c r="O12" s="38"/>
      <c r="P12" s="38"/>
      <c r="Q12" s="38"/>
      <c r="R12" s="11"/>
      <c r="S12" s="9"/>
      <c r="T12" s="5"/>
    </row>
    <row r="13" spans="1:20" ht="12.75">
      <c r="A13" s="33"/>
      <c r="B13" s="34"/>
      <c r="C13" s="34"/>
      <c r="D13" s="35"/>
      <c r="E13" s="55"/>
      <c r="F13" s="46"/>
      <c r="G13" s="46"/>
      <c r="H13" s="46"/>
      <c r="I13" s="46"/>
      <c r="J13" s="46"/>
      <c r="K13" s="47"/>
      <c r="L13" s="48"/>
      <c r="M13" s="38"/>
      <c r="N13" s="38"/>
      <c r="O13" s="38"/>
      <c r="P13" s="38"/>
      <c r="Q13" s="38"/>
      <c r="R13" s="11"/>
      <c r="S13" s="9"/>
      <c r="T13" s="5"/>
    </row>
    <row r="14" spans="1:20" ht="15">
      <c r="A14" s="33"/>
      <c r="B14" s="34"/>
      <c r="C14" s="34"/>
      <c r="D14" s="35"/>
      <c r="E14" s="56" t="s">
        <v>34</v>
      </c>
      <c r="F14" s="50" t="s">
        <v>36</v>
      </c>
      <c r="G14" s="46"/>
      <c r="H14" s="46"/>
      <c r="I14" s="46"/>
      <c r="J14" s="46"/>
      <c r="K14" s="46"/>
      <c r="L14" s="48"/>
      <c r="M14" s="38"/>
      <c r="N14" s="38"/>
      <c r="O14" s="38"/>
      <c r="P14" s="38"/>
      <c r="Q14" s="38"/>
      <c r="R14" s="11"/>
      <c r="S14" s="9"/>
      <c r="T14" s="5"/>
    </row>
    <row r="15" spans="1:20" ht="15" thickBot="1">
      <c r="A15" s="33"/>
      <c r="B15" s="34"/>
      <c r="C15" s="34"/>
      <c r="D15" s="35"/>
      <c r="E15" s="57"/>
      <c r="F15" s="58" t="s">
        <v>45</v>
      </c>
      <c r="G15" s="59"/>
      <c r="H15" s="59"/>
      <c r="I15" s="59"/>
      <c r="J15" s="59"/>
      <c r="K15" s="59"/>
      <c r="L15" s="60"/>
      <c r="M15" s="38"/>
      <c r="N15" s="38"/>
      <c r="O15" s="38"/>
      <c r="P15" s="38"/>
      <c r="Q15" s="38"/>
      <c r="R15" s="12"/>
      <c r="S15" s="9"/>
      <c r="T15" s="5"/>
    </row>
    <row r="16" spans="1:20" ht="24.75" customHeight="1" thickBot="1">
      <c r="A16" s="33"/>
      <c r="B16" s="34"/>
      <c r="C16" s="34"/>
      <c r="D16" s="38"/>
      <c r="E16" s="38"/>
      <c r="F16" s="38"/>
      <c r="G16" s="38"/>
      <c r="H16" s="38"/>
      <c r="I16" s="38"/>
      <c r="J16" s="38"/>
      <c r="K16" s="38"/>
      <c r="L16" s="34"/>
      <c r="M16" s="34"/>
      <c r="N16" s="34"/>
      <c r="O16" s="34"/>
      <c r="P16" s="34"/>
      <c r="Q16" s="34"/>
      <c r="R16" s="8"/>
      <c r="S16" s="9"/>
      <c r="T16" s="5"/>
    </row>
    <row r="17" spans="1:20" ht="69" customHeight="1" thickBot="1">
      <c r="A17" s="61" t="s">
        <v>26</v>
      </c>
      <c r="B17" s="62" t="s">
        <v>2</v>
      </c>
      <c r="C17" s="63" t="s">
        <v>43</v>
      </c>
      <c r="D17" s="64" t="s">
        <v>4</v>
      </c>
      <c r="E17" s="64" t="s">
        <v>5</v>
      </c>
      <c r="F17" s="64" t="s">
        <v>23</v>
      </c>
      <c r="G17" s="64" t="s">
        <v>46</v>
      </c>
      <c r="H17" s="64" t="s">
        <v>47</v>
      </c>
      <c r="I17" s="64" t="s">
        <v>7</v>
      </c>
      <c r="J17" s="64" t="s">
        <v>8</v>
      </c>
      <c r="K17" s="64" t="s">
        <v>9</v>
      </c>
      <c r="L17" s="64" t="s">
        <v>10</v>
      </c>
      <c r="M17" s="64" t="s">
        <v>11</v>
      </c>
      <c r="N17" s="64" t="s">
        <v>12</v>
      </c>
      <c r="O17" s="64" t="s">
        <v>13</v>
      </c>
      <c r="P17" s="64" t="s">
        <v>14</v>
      </c>
      <c r="Q17" s="65" t="s">
        <v>39</v>
      </c>
      <c r="R17" s="13" t="s">
        <v>16</v>
      </c>
      <c r="S17" s="8"/>
      <c r="T17" s="5"/>
    </row>
    <row r="18" spans="1:19" ht="45.75" customHeight="1" thickBot="1">
      <c r="A18" s="66"/>
      <c r="B18" s="67" t="s">
        <v>17</v>
      </c>
      <c r="C18" s="68">
        <f>IF(C25&lt;C23,C23,IF(C25&gt;C24,C24,C25))</f>
        <v>91</v>
      </c>
      <c r="D18" s="69">
        <f>IF(D25&lt;D23,D23,IF(D25&gt;D24,D24,D25))</f>
        <v>147</v>
      </c>
      <c r="E18" s="69">
        <f aca="true" t="shared" si="0" ref="E18:R18">IF(E25&lt;E23,E23,IF(E25&gt;E24,E24,E25))</f>
        <v>55</v>
      </c>
      <c r="F18" s="69">
        <f t="shared" si="0"/>
        <v>90</v>
      </c>
      <c r="G18" s="69">
        <f>IF(G25&lt;G23,G23,IF(G25&gt;G24,G24,G25))</f>
        <v>90</v>
      </c>
      <c r="H18" s="69">
        <f>IF(H25&lt;H23,H23,IF(H25&gt;H24,H24,H25))</f>
        <v>90</v>
      </c>
      <c r="I18" s="69">
        <f t="shared" si="0"/>
        <v>55</v>
      </c>
      <c r="J18" s="69">
        <f t="shared" si="0"/>
        <v>61</v>
      </c>
      <c r="K18" s="69">
        <f t="shared" si="0"/>
        <v>88</v>
      </c>
      <c r="L18" s="69">
        <f>IF(L25&lt;L23,L23,IF(L25&gt;L24,L24,L25))</f>
        <v>101</v>
      </c>
      <c r="M18" s="69">
        <f t="shared" si="0"/>
        <v>101</v>
      </c>
      <c r="N18" s="69">
        <f>IF(N25&lt;N23,N23,IF(N25&gt;N24,N24,N25))</f>
        <v>101</v>
      </c>
      <c r="O18" s="69">
        <f t="shared" si="0"/>
        <v>81</v>
      </c>
      <c r="P18" s="69">
        <f t="shared" si="0"/>
        <v>52</v>
      </c>
      <c r="Q18" s="70">
        <f t="shared" si="0"/>
        <v>11.2</v>
      </c>
      <c r="R18" s="14">
        <f t="shared" si="0"/>
        <v>9</v>
      </c>
      <c r="S18" s="8"/>
    </row>
    <row r="19" spans="1:18" ht="16.5" thickBot="1">
      <c r="A19" s="71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15"/>
    </row>
    <row r="20" spans="1:18" ht="43.5" customHeight="1" thickBot="1">
      <c r="A20" s="71"/>
      <c r="B20" s="74" t="s">
        <v>44</v>
      </c>
      <c r="C20" s="75">
        <f>C18*0.6</f>
        <v>54.6</v>
      </c>
      <c r="D20" s="76">
        <f aca="true" t="shared" si="1" ref="D20:N20">D18*0.6</f>
        <v>88.2</v>
      </c>
      <c r="E20" s="76">
        <f t="shared" si="1"/>
        <v>33</v>
      </c>
      <c r="F20" s="76">
        <f t="shared" si="1"/>
        <v>54</v>
      </c>
      <c r="G20" s="76">
        <f t="shared" si="1"/>
        <v>54</v>
      </c>
      <c r="H20" s="76">
        <f t="shared" si="1"/>
        <v>54</v>
      </c>
      <c r="I20" s="76">
        <f t="shared" si="1"/>
        <v>33</v>
      </c>
      <c r="J20" s="76">
        <f t="shared" si="1"/>
        <v>36.6</v>
      </c>
      <c r="K20" s="76">
        <f t="shared" si="1"/>
        <v>52.8</v>
      </c>
      <c r="L20" s="76">
        <f t="shared" si="1"/>
        <v>60.599999999999994</v>
      </c>
      <c r="M20" s="76">
        <f t="shared" si="1"/>
        <v>60.599999999999994</v>
      </c>
      <c r="N20" s="76">
        <f t="shared" si="1"/>
        <v>60.599999999999994</v>
      </c>
      <c r="O20" s="75"/>
      <c r="P20" s="75"/>
      <c r="Q20" s="75"/>
      <c r="R20" s="16"/>
    </row>
    <row r="21" spans="2:18" ht="38.25" hidden="1">
      <c r="B21" s="17"/>
      <c r="C21" s="18" t="s">
        <v>3</v>
      </c>
      <c r="D21" s="18" t="s">
        <v>4</v>
      </c>
      <c r="E21" s="18" t="s">
        <v>5</v>
      </c>
      <c r="F21" s="18" t="s">
        <v>6</v>
      </c>
      <c r="G21" s="18" t="s">
        <v>6</v>
      </c>
      <c r="H21" s="19" t="s">
        <v>48</v>
      </c>
      <c r="I21" s="18" t="s">
        <v>7</v>
      </c>
      <c r="J21" s="18" t="s">
        <v>8</v>
      </c>
      <c r="K21" s="18" t="s">
        <v>9</v>
      </c>
      <c r="L21" s="18" t="s">
        <v>10</v>
      </c>
      <c r="M21" s="18" t="s">
        <v>11</v>
      </c>
      <c r="N21" s="18" t="s">
        <v>12</v>
      </c>
      <c r="O21" s="18" t="s">
        <v>13</v>
      </c>
      <c r="P21" s="18" t="s">
        <v>18</v>
      </c>
      <c r="Q21" s="18" t="s">
        <v>15</v>
      </c>
      <c r="R21" s="18" t="s">
        <v>16</v>
      </c>
    </row>
    <row r="22" spans="2:18" ht="12.75" hidden="1">
      <c r="B22" s="20" t="s">
        <v>19</v>
      </c>
      <c r="C22" s="21">
        <f>C24/1500</f>
        <v>0.15133333333333332</v>
      </c>
      <c r="D22" s="21">
        <f aca="true" t="shared" si="2" ref="D22:R22">D24/1500</f>
        <v>0.24466666666666667</v>
      </c>
      <c r="E22" s="21">
        <f t="shared" si="2"/>
        <v>0.09066666666666667</v>
      </c>
      <c r="F22" s="22">
        <f t="shared" si="2"/>
        <v>0.15066666666666667</v>
      </c>
      <c r="G22" s="21">
        <f>G24/1500</f>
        <v>0.15066666666666667</v>
      </c>
      <c r="H22" s="21">
        <f>H24/1500</f>
        <v>0.15133333333333332</v>
      </c>
      <c r="I22" s="21">
        <f t="shared" si="2"/>
        <v>0.09066666666666667</v>
      </c>
      <c r="J22" s="21">
        <f t="shared" si="2"/>
        <v>0.13666666666666666</v>
      </c>
      <c r="K22" s="21">
        <f t="shared" si="2"/>
        <v>0.19466666666666665</v>
      </c>
      <c r="L22" s="21">
        <f t="shared" si="2"/>
        <v>0.22666666666666666</v>
      </c>
      <c r="M22" s="21">
        <f t="shared" si="2"/>
        <v>0.22666666666666666</v>
      </c>
      <c r="N22" s="21">
        <f t="shared" si="2"/>
        <v>0.22666666666666666</v>
      </c>
      <c r="O22" s="21">
        <f t="shared" si="2"/>
        <v>0.18266666666666667</v>
      </c>
      <c r="P22" s="21">
        <f t="shared" si="2"/>
        <v>0.11333333333333333</v>
      </c>
      <c r="Q22" s="21">
        <f t="shared" si="2"/>
        <v>0.02493333333333333</v>
      </c>
      <c r="R22" s="21">
        <f t="shared" si="2"/>
        <v>0.02</v>
      </c>
    </row>
    <row r="23" spans="2:18" ht="12.75" hidden="1">
      <c r="B23" s="20" t="s">
        <v>20</v>
      </c>
      <c r="C23" s="23">
        <v>91</v>
      </c>
      <c r="D23" s="23">
        <v>147</v>
      </c>
      <c r="E23" s="23">
        <v>55</v>
      </c>
      <c r="F23" s="23">
        <v>90</v>
      </c>
      <c r="G23" s="23">
        <v>90</v>
      </c>
      <c r="H23" s="23">
        <v>90</v>
      </c>
      <c r="I23" s="23">
        <v>55</v>
      </c>
      <c r="J23" s="23">
        <v>61</v>
      </c>
      <c r="K23" s="23">
        <v>88</v>
      </c>
      <c r="L23" s="23">
        <v>101</v>
      </c>
      <c r="M23" s="23">
        <v>101</v>
      </c>
      <c r="N23" s="23">
        <v>101</v>
      </c>
      <c r="O23" s="23">
        <v>81</v>
      </c>
      <c r="P23" s="23">
        <v>52</v>
      </c>
      <c r="Q23" s="24">
        <v>11.2</v>
      </c>
      <c r="R23" s="23">
        <v>9</v>
      </c>
    </row>
    <row r="24" spans="2:18" ht="13.5" hidden="1" thickBot="1">
      <c r="B24" s="25" t="s">
        <v>21</v>
      </c>
      <c r="C24" s="26">
        <v>227</v>
      </c>
      <c r="D24" s="26">
        <v>367</v>
      </c>
      <c r="E24" s="26">
        <v>136</v>
      </c>
      <c r="F24" s="26">
        <v>226</v>
      </c>
      <c r="G24" s="26">
        <v>226</v>
      </c>
      <c r="H24" s="26">
        <v>227</v>
      </c>
      <c r="I24" s="26">
        <v>136</v>
      </c>
      <c r="J24" s="26">
        <v>205</v>
      </c>
      <c r="K24" s="26">
        <v>292</v>
      </c>
      <c r="L24" s="26">
        <v>340</v>
      </c>
      <c r="M24" s="26">
        <v>340</v>
      </c>
      <c r="N24" s="26">
        <v>340</v>
      </c>
      <c r="O24" s="26">
        <v>274</v>
      </c>
      <c r="P24" s="26">
        <v>170</v>
      </c>
      <c r="Q24" s="27">
        <v>37.4</v>
      </c>
      <c r="R24" s="23">
        <v>30</v>
      </c>
    </row>
    <row r="25" spans="2:18" ht="26.25" hidden="1" thickBot="1">
      <c r="B25" s="28" t="s">
        <v>22</v>
      </c>
      <c r="C25" s="29">
        <f aca="true" t="shared" si="3" ref="C25:R25">C22*$K$5</f>
        <v>0</v>
      </c>
      <c r="D25" s="29">
        <f t="shared" si="3"/>
        <v>0</v>
      </c>
      <c r="E25" s="29">
        <f t="shared" si="3"/>
        <v>0</v>
      </c>
      <c r="F25" s="29">
        <f t="shared" si="3"/>
        <v>0</v>
      </c>
      <c r="G25" s="29">
        <f t="shared" si="3"/>
        <v>0</v>
      </c>
      <c r="H25" s="29">
        <f t="shared" si="3"/>
        <v>0</v>
      </c>
      <c r="I25" s="29">
        <f t="shared" si="3"/>
        <v>0</v>
      </c>
      <c r="J25" s="29">
        <f t="shared" si="3"/>
        <v>0</v>
      </c>
      <c r="K25" s="29">
        <f t="shared" si="3"/>
        <v>0</v>
      </c>
      <c r="L25" s="29">
        <f t="shared" si="3"/>
        <v>0</v>
      </c>
      <c r="M25" s="29">
        <f t="shared" si="3"/>
        <v>0</v>
      </c>
      <c r="N25" s="29">
        <f t="shared" si="3"/>
        <v>0</v>
      </c>
      <c r="O25" s="29">
        <f t="shared" si="3"/>
        <v>0</v>
      </c>
      <c r="P25" s="29">
        <f t="shared" si="3"/>
        <v>0</v>
      </c>
      <c r="Q25" s="30">
        <f t="shared" si="3"/>
        <v>0</v>
      </c>
      <c r="R25" s="31">
        <f t="shared" si="3"/>
        <v>0</v>
      </c>
    </row>
    <row r="26" spans="1:14" ht="21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4.25">
      <c r="A29" s="5"/>
      <c r="B29" s="5"/>
      <c r="C29" s="3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4.25">
      <c r="A31" s="5"/>
      <c r="B31" s="5"/>
      <c r="C31" s="3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4.25">
      <c r="A33" s="5"/>
      <c r="B33" s="5"/>
      <c r="C33" s="3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CB35" sheet="1" objects="1" scenarios="1"/>
  <protectedRanges>
    <protectedRange password="D9EE" sqref="K5 K8:L8 K10:L10 K12:L12 F8:J15 B7:C20 E8:E14 K14:K15 L15 D7 M7:Q20 L7 F7 I7 D16:L20" name="Plage1"/>
  </protectedRanges>
  <mergeCells count="4">
    <mergeCell ref="L4:O4"/>
    <mergeCell ref="C2:M2"/>
    <mergeCell ref="D3:L3"/>
    <mergeCell ref="G7:J7"/>
  </mergeCells>
  <printOptions/>
  <pageMargins left="0.23" right="0.2" top="0.26" bottom="0.16" header="0.26" footer="0.4921259845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="70" zoomScaleNormal="70" zoomScalePageLayoutView="0" workbookViewId="0" topLeftCell="A1">
      <selection activeCell="K6" sqref="K6"/>
    </sheetView>
  </sheetViews>
  <sheetFormatPr defaultColWidth="11.00390625" defaultRowHeight="12.75"/>
  <cols>
    <col min="1" max="1" width="15.375" style="4" customWidth="1"/>
    <col min="2" max="2" width="16.75390625" style="4" customWidth="1"/>
    <col min="3" max="3" width="13.75390625" style="4" customWidth="1"/>
    <col min="4" max="17" width="12.125" style="4" customWidth="1"/>
    <col min="18" max="18" width="10.00390625" style="4" hidden="1" customWidth="1"/>
    <col min="19" max="19" width="3.375" style="4" customWidth="1"/>
    <col min="20" max="16384" width="11.375" style="4" customWidth="1"/>
  </cols>
  <sheetData>
    <row r="1" spans="1:20" ht="34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5"/>
    </row>
    <row r="2" spans="1:20" ht="18" customHeight="1">
      <c r="A2" s="77" t="s">
        <v>40</v>
      </c>
      <c r="B2" s="78"/>
      <c r="C2" s="100" t="s">
        <v>37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79"/>
      <c r="O2" s="79"/>
      <c r="P2" s="35"/>
      <c r="Q2" s="35"/>
      <c r="R2" s="35"/>
      <c r="S2" s="35"/>
      <c r="T2" s="5"/>
    </row>
    <row r="3" spans="1:20" ht="16.5" customHeight="1">
      <c r="A3" s="80" t="s">
        <v>41</v>
      </c>
      <c r="B3" s="78"/>
      <c r="C3" s="81"/>
      <c r="D3" s="101" t="s">
        <v>28</v>
      </c>
      <c r="E3" s="101"/>
      <c r="F3" s="101"/>
      <c r="G3" s="101"/>
      <c r="H3" s="101"/>
      <c r="I3" s="101"/>
      <c r="J3" s="101"/>
      <c r="K3" s="101"/>
      <c r="L3" s="101"/>
      <c r="M3" s="79"/>
      <c r="N3" s="79"/>
      <c r="O3" s="79"/>
      <c r="P3" s="35"/>
      <c r="Q3" s="35"/>
      <c r="R3" s="35"/>
      <c r="S3" s="35"/>
      <c r="T3" s="5"/>
    </row>
    <row r="4" spans="1:20" ht="48.75" customHeight="1" thickBot="1">
      <c r="A4" s="82" t="s">
        <v>42</v>
      </c>
      <c r="B4" s="83"/>
      <c r="C4" s="35"/>
      <c r="D4" s="84"/>
      <c r="E4" s="84"/>
      <c r="F4" s="84"/>
      <c r="G4" s="84"/>
      <c r="H4" s="84"/>
      <c r="I4" s="84"/>
      <c r="J4" s="84"/>
      <c r="K4" s="85"/>
      <c r="L4" s="99"/>
      <c r="M4" s="99"/>
      <c r="N4" s="99"/>
      <c r="O4" s="99"/>
      <c r="P4" s="85"/>
      <c r="Q4" s="85"/>
      <c r="R4" s="85"/>
      <c r="S4" s="85"/>
      <c r="T4" s="7"/>
    </row>
    <row r="5" spans="1:20" ht="53.25" customHeight="1" thickBot="1">
      <c r="A5" s="96"/>
      <c r="B5" s="97" t="s">
        <v>0</v>
      </c>
      <c r="C5" s="103"/>
      <c r="D5" s="86"/>
      <c r="E5" s="35"/>
      <c r="F5" s="35"/>
      <c r="G5" s="35"/>
      <c r="H5" s="35"/>
      <c r="I5" s="87" t="s">
        <v>25</v>
      </c>
      <c r="J5" s="88" t="s">
        <v>27</v>
      </c>
      <c r="K5" s="126">
        <v>1237.25</v>
      </c>
      <c r="L5" s="79"/>
      <c r="M5" s="79"/>
      <c r="N5" s="79"/>
      <c r="O5" s="79"/>
      <c r="P5" s="84"/>
      <c r="Q5" s="84"/>
      <c r="R5" s="84"/>
      <c r="S5" s="34"/>
      <c r="T5" s="5"/>
    </row>
    <row r="6" spans="1:20" ht="40.5" customHeight="1" thickBot="1">
      <c r="A6" s="98" t="s">
        <v>24</v>
      </c>
      <c r="B6" s="67" t="s">
        <v>1</v>
      </c>
      <c r="C6" s="104"/>
      <c r="D6" s="89"/>
      <c r="E6" s="90"/>
      <c r="F6" s="90"/>
      <c r="G6" s="90"/>
      <c r="H6" s="90"/>
      <c r="I6" s="84"/>
      <c r="J6" s="91"/>
      <c r="K6" s="92"/>
      <c r="L6" s="92"/>
      <c r="M6" s="93"/>
      <c r="N6" s="93"/>
      <c r="O6" s="94"/>
      <c r="P6" s="95"/>
      <c r="Q6" s="86"/>
      <c r="R6" s="34"/>
      <c r="S6" s="38"/>
      <c r="T6" s="5"/>
    </row>
    <row r="7" spans="1:20" ht="33.75" customHeight="1" thickBot="1">
      <c r="A7" s="33"/>
      <c r="B7" s="34"/>
      <c r="C7" s="34"/>
      <c r="D7" s="34"/>
      <c r="E7" s="35"/>
      <c r="F7" s="36"/>
      <c r="G7" s="102" t="s">
        <v>29</v>
      </c>
      <c r="H7" s="102"/>
      <c r="I7" s="102"/>
      <c r="J7" s="102"/>
      <c r="K7" s="37"/>
      <c r="L7" s="38"/>
      <c r="M7" s="38"/>
      <c r="N7" s="38"/>
      <c r="O7" s="38"/>
      <c r="P7" s="38"/>
      <c r="Q7" s="38"/>
      <c r="R7" s="119"/>
      <c r="S7" s="38"/>
      <c r="T7" s="5"/>
    </row>
    <row r="8" spans="1:20" ht="15" customHeight="1">
      <c r="A8" s="33"/>
      <c r="B8" s="34"/>
      <c r="C8" s="34"/>
      <c r="D8" s="35"/>
      <c r="E8" s="39" t="s">
        <v>38</v>
      </c>
      <c r="F8" s="40" t="s">
        <v>35</v>
      </c>
      <c r="G8" s="41"/>
      <c r="H8" s="41"/>
      <c r="I8" s="41"/>
      <c r="J8" s="42"/>
      <c r="K8" s="43"/>
      <c r="L8" s="44"/>
      <c r="M8" s="38"/>
      <c r="N8" s="38"/>
      <c r="O8" s="38"/>
      <c r="P8" s="38"/>
      <c r="Q8" s="38"/>
      <c r="R8" s="120"/>
      <c r="S8" s="38"/>
      <c r="T8" s="5"/>
    </row>
    <row r="9" spans="1:20" ht="12.75">
      <c r="A9" s="33"/>
      <c r="B9" s="34"/>
      <c r="C9" s="34"/>
      <c r="D9" s="35"/>
      <c r="E9" s="45"/>
      <c r="F9" s="46"/>
      <c r="G9" s="46"/>
      <c r="H9" s="46"/>
      <c r="I9" s="46"/>
      <c r="J9" s="46"/>
      <c r="K9" s="47"/>
      <c r="L9" s="48"/>
      <c r="M9" s="38"/>
      <c r="N9" s="38"/>
      <c r="O9" s="38"/>
      <c r="P9" s="38"/>
      <c r="Q9" s="38"/>
      <c r="R9" s="120"/>
      <c r="S9" s="38"/>
      <c r="T9" s="5"/>
    </row>
    <row r="10" spans="1:20" ht="15">
      <c r="A10" s="33"/>
      <c r="B10" s="34"/>
      <c r="C10" s="34"/>
      <c r="D10" s="35"/>
      <c r="E10" s="49" t="s">
        <v>30</v>
      </c>
      <c r="F10" s="50" t="s">
        <v>31</v>
      </c>
      <c r="G10" s="46"/>
      <c r="H10" s="46"/>
      <c r="I10" s="46"/>
      <c r="J10" s="46"/>
      <c r="K10" s="51"/>
      <c r="L10" s="52"/>
      <c r="M10" s="38"/>
      <c r="N10" s="38"/>
      <c r="O10" s="38"/>
      <c r="P10" s="38"/>
      <c r="Q10" s="38"/>
      <c r="R10" s="120"/>
      <c r="S10" s="38"/>
      <c r="T10" s="5"/>
    </row>
    <row r="11" spans="1:20" ht="12.75">
      <c r="A11" s="33"/>
      <c r="B11" s="34"/>
      <c r="C11" s="34"/>
      <c r="D11" s="35"/>
      <c r="E11" s="45"/>
      <c r="F11" s="46"/>
      <c r="G11" s="46"/>
      <c r="H11" s="46"/>
      <c r="I11" s="46"/>
      <c r="J11" s="46"/>
      <c r="K11" s="47"/>
      <c r="L11" s="48"/>
      <c r="M11" s="38"/>
      <c r="N11" s="38"/>
      <c r="O11" s="38"/>
      <c r="P11" s="38"/>
      <c r="Q11" s="38"/>
      <c r="R11" s="120"/>
      <c r="S11" s="38"/>
      <c r="T11" s="5"/>
    </row>
    <row r="12" spans="1:20" ht="15">
      <c r="A12" s="33"/>
      <c r="B12" s="34"/>
      <c r="C12" s="34"/>
      <c r="D12" s="35"/>
      <c r="E12" s="53" t="s">
        <v>32</v>
      </c>
      <c r="F12" s="50" t="s">
        <v>33</v>
      </c>
      <c r="G12" s="46"/>
      <c r="H12" s="46"/>
      <c r="I12" s="46"/>
      <c r="J12" s="46"/>
      <c r="K12" s="54"/>
      <c r="L12" s="52"/>
      <c r="M12" s="38"/>
      <c r="N12" s="38"/>
      <c r="O12" s="38"/>
      <c r="P12" s="38"/>
      <c r="Q12" s="38"/>
      <c r="R12" s="120"/>
      <c r="S12" s="38"/>
      <c r="T12" s="5"/>
    </row>
    <row r="13" spans="1:20" ht="12.75">
      <c r="A13" s="33"/>
      <c r="B13" s="34"/>
      <c r="C13" s="34"/>
      <c r="D13" s="35"/>
      <c r="E13" s="55"/>
      <c r="F13" s="46"/>
      <c r="G13" s="46"/>
      <c r="H13" s="46"/>
      <c r="I13" s="46"/>
      <c r="J13" s="46"/>
      <c r="K13" s="47"/>
      <c r="L13" s="48"/>
      <c r="M13" s="38"/>
      <c r="N13" s="38"/>
      <c r="O13" s="38"/>
      <c r="P13" s="38"/>
      <c r="Q13" s="38"/>
      <c r="R13" s="120"/>
      <c r="S13" s="38"/>
      <c r="T13" s="5"/>
    </row>
    <row r="14" spans="1:20" ht="15">
      <c r="A14" s="33"/>
      <c r="B14" s="34"/>
      <c r="C14" s="34"/>
      <c r="D14" s="35"/>
      <c r="E14" s="56" t="s">
        <v>34</v>
      </c>
      <c r="F14" s="50" t="s">
        <v>36</v>
      </c>
      <c r="G14" s="46"/>
      <c r="H14" s="46"/>
      <c r="I14" s="46"/>
      <c r="J14" s="46"/>
      <c r="K14" s="46"/>
      <c r="L14" s="48"/>
      <c r="M14" s="38"/>
      <c r="N14" s="38"/>
      <c r="O14" s="38"/>
      <c r="P14" s="38"/>
      <c r="Q14" s="38"/>
      <c r="R14" s="120"/>
      <c r="S14" s="38"/>
      <c r="T14" s="5"/>
    </row>
    <row r="15" spans="1:20" ht="15" thickBot="1">
      <c r="A15" s="33"/>
      <c r="B15" s="34"/>
      <c r="C15" s="34"/>
      <c r="D15" s="35"/>
      <c r="E15" s="57"/>
      <c r="F15" s="58" t="s">
        <v>45</v>
      </c>
      <c r="G15" s="59"/>
      <c r="H15" s="59"/>
      <c r="I15" s="59"/>
      <c r="J15" s="59"/>
      <c r="K15" s="59"/>
      <c r="L15" s="60"/>
      <c r="M15" s="38"/>
      <c r="N15" s="38"/>
      <c r="O15" s="38"/>
      <c r="P15" s="38"/>
      <c r="Q15" s="38"/>
      <c r="R15" s="121"/>
      <c r="S15" s="38"/>
      <c r="T15" s="5"/>
    </row>
    <row r="16" spans="1:20" ht="24.75" customHeight="1" thickBot="1">
      <c r="A16" s="33"/>
      <c r="B16" s="34"/>
      <c r="C16" s="34"/>
      <c r="D16" s="38"/>
      <c r="E16" s="38"/>
      <c r="F16" s="38"/>
      <c r="G16" s="38"/>
      <c r="H16" s="38"/>
      <c r="I16" s="38"/>
      <c r="J16" s="38"/>
      <c r="K16" s="38"/>
      <c r="L16" s="34"/>
      <c r="M16" s="34"/>
      <c r="N16" s="34"/>
      <c r="O16" s="34"/>
      <c r="P16" s="34"/>
      <c r="Q16" s="34"/>
      <c r="R16" s="34"/>
      <c r="S16" s="38"/>
      <c r="T16" s="5"/>
    </row>
    <row r="17" spans="1:20" ht="69" customHeight="1" thickBot="1">
      <c r="A17" s="61" t="s">
        <v>26</v>
      </c>
      <c r="B17" s="62" t="s">
        <v>2</v>
      </c>
      <c r="C17" s="63" t="s">
        <v>43</v>
      </c>
      <c r="D17" s="64" t="s">
        <v>4</v>
      </c>
      <c r="E17" s="64" t="s">
        <v>5</v>
      </c>
      <c r="F17" s="64" t="s">
        <v>23</v>
      </c>
      <c r="G17" s="64" t="s">
        <v>46</v>
      </c>
      <c r="H17" s="64" t="s">
        <v>47</v>
      </c>
      <c r="I17" s="64" t="s">
        <v>7</v>
      </c>
      <c r="J17" s="64" t="s">
        <v>8</v>
      </c>
      <c r="K17" s="64" t="s">
        <v>9</v>
      </c>
      <c r="L17" s="64" t="s">
        <v>10</v>
      </c>
      <c r="M17" s="64" t="s">
        <v>11</v>
      </c>
      <c r="N17" s="64" t="s">
        <v>12</v>
      </c>
      <c r="O17" s="64" t="s">
        <v>13</v>
      </c>
      <c r="P17" s="64" t="s">
        <v>14</v>
      </c>
      <c r="Q17" s="65" t="s">
        <v>39</v>
      </c>
      <c r="R17" s="122" t="s">
        <v>16</v>
      </c>
      <c r="S17" s="34"/>
      <c r="T17" s="5"/>
    </row>
    <row r="18" spans="1:19" ht="45.75" customHeight="1" thickBot="1">
      <c r="A18" s="66"/>
      <c r="B18" s="67" t="s">
        <v>17</v>
      </c>
      <c r="C18" s="68">
        <f>IF(C25&lt;C23,C23,IF(C25&gt;C24,C24,C25))</f>
        <v>187.23716666666664</v>
      </c>
      <c r="D18" s="69">
        <f>IF(D25&lt;D23,D23,IF(D25&gt;D24,D24,D25))</f>
        <v>302.71383333333335</v>
      </c>
      <c r="E18" s="69">
        <f aca="true" t="shared" si="0" ref="E18:R18">IF(E25&lt;E23,E23,IF(E25&gt;E24,E24,E25))</f>
        <v>112.17733333333334</v>
      </c>
      <c r="F18" s="69">
        <f t="shared" si="0"/>
        <v>186.41233333333335</v>
      </c>
      <c r="G18" s="69">
        <f>IF(G25&lt;G23,G23,IF(G25&gt;G24,G24,G25))</f>
        <v>186.41233333333335</v>
      </c>
      <c r="H18" s="69">
        <f>IF(H25&lt;H23,H23,IF(H25&gt;H24,H24,H25))</f>
        <v>187.23716666666664</v>
      </c>
      <c r="I18" s="69">
        <f t="shared" si="0"/>
        <v>112.17733333333334</v>
      </c>
      <c r="J18" s="69">
        <f t="shared" si="0"/>
        <v>169.09083333333334</v>
      </c>
      <c r="K18" s="69">
        <f t="shared" si="0"/>
        <v>240.85133333333332</v>
      </c>
      <c r="L18" s="69">
        <f>IF(L25&lt;L23,L23,IF(L25&gt;L24,L24,L25))</f>
        <v>280.4433333333333</v>
      </c>
      <c r="M18" s="69">
        <f t="shared" si="0"/>
        <v>280.4433333333333</v>
      </c>
      <c r="N18" s="69">
        <f>IF(N25&lt;N23,N23,IF(N25&gt;N24,N24,N25))</f>
        <v>280.4433333333333</v>
      </c>
      <c r="O18" s="69">
        <f t="shared" si="0"/>
        <v>226.00433333333334</v>
      </c>
      <c r="P18" s="69">
        <f t="shared" si="0"/>
        <v>140.22166666666666</v>
      </c>
      <c r="Q18" s="70">
        <f t="shared" si="0"/>
        <v>30.848766666666666</v>
      </c>
      <c r="R18" s="123">
        <f t="shared" si="0"/>
        <v>24.745</v>
      </c>
      <c r="S18" s="34"/>
    </row>
    <row r="19" spans="1:19" ht="16.5" thickBot="1">
      <c r="A19" s="71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35"/>
    </row>
    <row r="20" spans="1:19" ht="43.5" customHeight="1" thickBot="1">
      <c r="A20" s="71"/>
      <c r="B20" s="74" t="s">
        <v>44</v>
      </c>
      <c r="C20" s="75">
        <f>C18*0.6</f>
        <v>112.34229999999998</v>
      </c>
      <c r="D20" s="76">
        <f aca="true" t="shared" si="1" ref="D20:N20">D18*0.6</f>
        <v>181.6283</v>
      </c>
      <c r="E20" s="76">
        <f t="shared" si="1"/>
        <v>67.3064</v>
      </c>
      <c r="F20" s="76">
        <f t="shared" si="1"/>
        <v>111.84740000000001</v>
      </c>
      <c r="G20" s="76">
        <f t="shared" si="1"/>
        <v>111.84740000000001</v>
      </c>
      <c r="H20" s="76">
        <f t="shared" si="1"/>
        <v>112.34229999999998</v>
      </c>
      <c r="I20" s="76">
        <f t="shared" si="1"/>
        <v>67.3064</v>
      </c>
      <c r="J20" s="76">
        <f t="shared" si="1"/>
        <v>101.4545</v>
      </c>
      <c r="K20" s="76">
        <f t="shared" si="1"/>
        <v>144.5108</v>
      </c>
      <c r="L20" s="76">
        <f t="shared" si="1"/>
        <v>168.266</v>
      </c>
      <c r="M20" s="76">
        <f t="shared" si="1"/>
        <v>168.266</v>
      </c>
      <c r="N20" s="76">
        <f t="shared" si="1"/>
        <v>168.266</v>
      </c>
      <c r="O20" s="75"/>
      <c r="P20" s="75"/>
      <c r="Q20" s="75"/>
      <c r="R20" s="124"/>
      <c r="S20" s="35"/>
    </row>
    <row r="21" spans="1:19" ht="38.25" hidden="1">
      <c r="A21" s="35"/>
      <c r="B21" s="105"/>
      <c r="C21" s="106" t="s">
        <v>3</v>
      </c>
      <c r="D21" s="106" t="s">
        <v>4</v>
      </c>
      <c r="E21" s="106" t="s">
        <v>5</v>
      </c>
      <c r="F21" s="106" t="s">
        <v>6</v>
      </c>
      <c r="G21" s="106" t="s">
        <v>6</v>
      </c>
      <c r="H21" s="107" t="s">
        <v>48</v>
      </c>
      <c r="I21" s="106" t="s">
        <v>7</v>
      </c>
      <c r="J21" s="106" t="s">
        <v>8</v>
      </c>
      <c r="K21" s="106" t="s">
        <v>9</v>
      </c>
      <c r="L21" s="106" t="s">
        <v>10</v>
      </c>
      <c r="M21" s="106" t="s">
        <v>11</v>
      </c>
      <c r="N21" s="106" t="s">
        <v>12</v>
      </c>
      <c r="O21" s="106" t="s">
        <v>13</v>
      </c>
      <c r="P21" s="106" t="s">
        <v>18</v>
      </c>
      <c r="Q21" s="106" t="s">
        <v>15</v>
      </c>
      <c r="R21" s="106" t="s">
        <v>16</v>
      </c>
      <c r="S21" s="35"/>
    </row>
    <row r="22" spans="1:19" ht="12.75" hidden="1">
      <c r="A22" s="35"/>
      <c r="B22" s="108" t="s">
        <v>19</v>
      </c>
      <c r="C22" s="109">
        <f>C24/1500</f>
        <v>0.15133333333333332</v>
      </c>
      <c r="D22" s="109">
        <f aca="true" t="shared" si="2" ref="D22:R22">D24/1500</f>
        <v>0.24466666666666667</v>
      </c>
      <c r="E22" s="109">
        <f t="shared" si="2"/>
        <v>0.09066666666666667</v>
      </c>
      <c r="F22" s="110">
        <f t="shared" si="2"/>
        <v>0.15066666666666667</v>
      </c>
      <c r="G22" s="109">
        <f>G24/1500</f>
        <v>0.15066666666666667</v>
      </c>
      <c r="H22" s="109">
        <f>H24/1500</f>
        <v>0.15133333333333332</v>
      </c>
      <c r="I22" s="109">
        <f t="shared" si="2"/>
        <v>0.09066666666666667</v>
      </c>
      <c r="J22" s="109">
        <f t="shared" si="2"/>
        <v>0.13666666666666666</v>
      </c>
      <c r="K22" s="109">
        <f t="shared" si="2"/>
        <v>0.19466666666666665</v>
      </c>
      <c r="L22" s="109">
        <f t="shared" si="2"/>
        <v>0.22666666666666666</v>
      </c>
      <c r="M22" s="109">
        <f t="shared" si="2"/>
        <v>0.22666666666666666</v>
      </c>
      <c r="N22" s="109">
        <f t="shared" si="2"/>
        <v>0.22666666666666666</v>
      </c>
      <c r="O22" s="109">
        <f t="shared" si="2"/>
        <v>0.18266666666666667</v>
      </c>
      <c r="P22" s="109">
        <f t="shared" si="2"/>
        <v>0.11333333333333333</v>
      </c>
      <c r="Q22" s="109">
        <f t="shared" si="2"/>
        <v>0.02493333333333333</v>
      </c>
      <c r="R22" s="109">
        <f t="shared" si="2"/>
        <v>0.02</v>
      </c>
      <c r="S22" s="35"/>
    </row>
    <row r="23" spans="1:19" ht="12.75" hidden="1">
      <c r="A23" s="35"/>
      <c r="B23" s="108" t="s">
        <v>20</v>
      </c>
      <c r="C23" s="111">
        <v>91</v>
      </c>
      <c r="D23" s="111">
        <v>147</v>
      </c>
      <c r="E23" s="111">
        <v>55</v>
      </c>
      <c r="F23" s="111">
        <v>90</v>
      </c>
      <c r="G23" s="111">
        <v>90</v>
      </c>
      <c r="H23" s="111">
        <v>90</v>
      </c>
      <c r="I23" s="111">
        <v>55</v>
      </c>
      <c r="J23" s="111">
        <v>61</v>
      </c>
      <c r="K23" s="111">
        <v>88</v>
      </c>
      <c r="L23" s="111">
        <v>101</v>
      </c>
      <c r="M23" s="111">
        <v>101</v>
      </c>
      <c r="N23" s="111">
        <v>101</v>
      </c>
      <c r="O23" s="111">
        <v>81</v>
      </c>
      <c r="P23" s="111">
        <v>52</v>
      </c>
      <c r="Q23" s="112">
        <v>11.2</v>
      </c>
      <c r="R23" s="111">
        <v>9</v>
      </c>
      <c r="S23" s="35"/>
    </row>
    <row r="24" spans="1:19" ht="12.75" hidden="1">
      <c r="A24" s="35"/>
      <c r="B24" s="113" t="s">
        <v>21</v>
      </c>
      <c r="C24" s="114">
        <v>227</v>
      </c>
      <c r="D24" s="114">
        <v>367</v>
      </c>
      <c r="E24" s="114">
        <v>136</v>
      </c>
      <c r="F24" s="114">
        <v>226</v>
      </c>
      <c r="G24" s="114">
        <v>226</v>
      </c>
      <c r="H24" s="114">
        <v>227</v>
      </c>
      <c r="I24" s="114">
        <v>136</v>
      </c>
      <c r="J24" s="114">
        <v>205</v>
      </c>
      <c r="K24" s="114">
        <v>292</v>
      </c>
      <c r="L24" s="114">
        <v>340</v>
      </c>
      <c r="M24" s="114">
        <v>340</v>
      </c>
      <c r="N24" s="114">
        <v>340</v>
      </c>
      <c r="O24" s="114">
        <v>274</v>
      </c>
      <c r="P24" s="114">
        <v>170</v>
      </c>
      <c r="Q24" s="115">
        <v>37.4</v>
      </c>
      <c r="R24" s="111">
        <v>30</v>
      </c>
      <c r="S24" s="35"/>
    </row>
    <row r="25" spans="1:19" ht="26.25" hidden="1" thickBot="1">
      <c r="A25" s="35"/>
      <c r="B25" s="116" t="s">
        <v>22</v>
      </c>
      <c r="C25" s="117">
        <f aca="true" t="shared" si="3" ref="C25:R25">C22*$K$5</f>
        <v>187.23716666666664</v>
      </c>
      <c r="D25" s="117">
        <f t="shared" si="3"/>
        <v>302.71383333333335</v>
      </c>
      <c r="E25" s="117">
        <f t="shared" si="3"/>
        <v>112.17733333333334</v>
      </c>
      <c r="F25" s="117">
        <f t="shared" si="3"/>
        <v>186.41233333333335</v>
      </c>
      <c r="G25" s="117">
        <f t="shared" si="3"/>
        <v>186.41233333333335</v>
      </c>
      <c r="H25" s="117">
        <f t="shared" si="3"/>
        <v>187.23716666666664</v>
      </c>
      <c r="I25" s="117">
        <f t="shared" si="3"/>
        <v>112.17733333333334</v>
      </c>
      <c r="J25" s="117">
        <f t="shared" si="3"/>
        <v>169.09083333333334</v>
      </c>
      <c r="K25" s="117">
        <f t="shared" si="3"/>
        <v>240.85133333333332</v>
      </c>
      <c r="L25" s="117">
        <f t="shared" si="3"/>
        <v>280.4433333333333</v>
      </c>
      <c r="M25" s="117">
        <f t="shared" si="3"/>
        <v>280.4433333333333</v>
      </c>
      <c r="N25" s="117">
        <f t="shared" si="3"/>
        <v>280.4433333333333</v>
      </c>
      <c r="O25" s="117">
        <f t="shared" si="3"/>
        <v>226.00433333333334</v>
      </c>
      <c r="P25" s="117">
        <f t="shared" si="3"/>
        <v>140.22166666666666</v>
      </c>
      <c r="Q25" s="118">
        <f t="shared" si="3"/>
        <v>30.848766666666666</v>
      </c>
      <c r="R25" s="125">
        <f t="shared" si="3"/>
        <v>24.745</v>
      </c>
      <c r="S25" s="35"/>
    </row>
    <row r="26" spans="1:19" ht="21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5"/>
      <c r="P26" s="35"/>
      <c r="Q26" s="35"/>
      <c r="R26" s="35"/>
      <c r="S26" s="3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4.25">
      <c r="A29" s="5"/>
      <c r="B29" s="5"/>
      <c r="C29" s="3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4.25">
      <c r="A31" s="5"/>
      <c r="B31" s="5"/>
      <c r="C31" s="3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4.25">
      <c r="A33" s="5"/>
      <c r="B33" s="5"/>
      <c r="C33" s="3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CB35" sheet="1" objects="1" scenarios="1"/>
  <protectedRanges>
    <protectedRange password="D9EE" sqref="K5 K8:L8 K10:L10 K12:L12 F8:J15 B7:C20 E8:E14 K14:K15 L15 D7 M7:Q20 L7 F7 I7 D16:L20" name="Plage1"/>
  </protectedRanges>
  <mergeCells count="4">
    <mergeCell ref="C2:M2"/>
    <mergeCell ref="D3:L3"/>
    <mergeCell ref="L4:O4"/>
    <mergeCell ref="G7:J7"/>
  </mergeCells>
  <printOptions/>
  <pageMargins left="0.23" right="0.2" top="0.26" bottom="0.16" header="0.26" footer="0.4921259845"/>
  <pageSetup fitToHeight="1" fitToWidth="1" horizontalDpi="600" verticalDpi="6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0" sqref="H30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Saint-Cloud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n.derivry</dc:creator>
  <cp:keywords/>
  <dc:description/>
  <cp:lastModifiedBy>Guillaume Coste</cp:lastModifiedBy>
  <cp:lastPrinted>2018-05-02T11:43:41Z</cp:lastPrinted>
  <dcterms:created xsi:type="dcterms:W3CDTF">2014-05-27T08:55:42Z</dcterms:created>
  <dcterms:modified xsi:type="dcterms:W3CDTF">2020-06-22T09:54:31Z</dcterms:modified>
  <cp:category/>
  <cp:version/>
  <cp:contentType/>
  <cp:contentStatus/>
</cp:coreProperties>
</file>